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ike\Documents\"/>
    </mc:Choice>
  </mc:AlternateContent>
  <xr:revisionPtr revIDLastSave="0" documentId="8_{E4C20BD6-33B4-4573-9E1F-6DCE52180352}" xr6:coauthVersionLast="47" xr6:coauthVersionMax="47" xr10:uidLastSave="{00000000-0000-0000-0000-000000000000}"/>
  <bookViews>
    <workbookView xWindow="-120" yWindow="-120" windowWidth="29040" windowHeight="15720" xr2:uid="{F63F9CB5-A121-43D8-BC4E-088126B9ACF8}"/>
  </bookViews>
  <sheets>
    <sheet name="Proj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0" i="1" l="1"/>
  <c r="A60" i="1"/>
  <c r="AL60" i="1" s="1"/>
  <c r="BA59" i="1"/>
  <c r="A59" i="1"/>
  <c r="AL59" i="1" s="1"/>
  <c r="BA58" i="1"/>
  <c r="A58" i="1"/>
  <c r="AA58" i="1" s="1"/>
  <c r="BA57" i="1"/>
  <c r="A57" i="1"/>
  <c r="T57" i="1" s="1"/>
  <c r="BA56" i="1"/>
  <c r="A56" i="1"/>
  <c r="T56" i="1" s="1"/>
  <c r="BA55" i="1"/>
  <c r="A55" i="1"/>
  <c r="AZ55" i="1" s="1"/>
  <c r="BA54" i="1"/>
  <c r="A54" i="1"/>
  <c r="AZ54" i="1" s="1"/>
  <c r="BA53" i="1"/>
  <c r="A53" i="1"/>
  <c r="AZ53" i="1" s="1"/>
  <c r="BA52" i="1"/>
  <c r="A52" i="1"/>
  <c r="BA51" i="1"/>
  <c r="T51" i="1"/>
  <c r="A51" i="1"/>
  <c r="BA50" i="1"/>
  <c r="AL50" i="1"/>
  <c r="X50" i="1"/>
  <c r="A50" i="1"/>
  <c r="T50" i="1" s="1"/>
  <c r="BA49" i="1"/>
  <c r="AA49" i="1"/>
  <c r="A49" i="1"/>
  <c r="AZ49" i="1" s="1"/>
  <c r="BA48" i="1"/>
  <c r="AA48" i="1"/>
  <c r="A48" i="1"/>
  <c r="AL48" i="1" s="1"/>
  <c r="BA47" i="1"/>
  <c r="A47" i="1"/>
  <c r="AE47" i="1" s="1"/>
  <c r="BA46" i="1"/>
  <c r="A46" i="1"/>
  <c r="X46" i="1" s="1"/>
  <c r="BA45" i="1"/>
  <c r="AA45" i="1"/>
  <c r="T45" i="1"/>
  <c r="H45" i="1"/>
  <c r="A45" i="1"/>
  <c r="AE45" i="1" s="1"/>
  <c r="BA44" i="1"/>
  <c r="A44" i="1"/>
  <c r="BA43" i="1"/>
  <c r="A43" i="1"/>
  <c r="X43" i="1" s="1"/>
  <c r="BA42" i="1"/>
  <c r="A42" i="1"/>
  <c r="AE42" i="1" s="1"/>
  <c r="BA41" i="1"/>
  <c r="A41" i="1"/>
  <c r="AZ41" i="1" s="1"/>
  <c r="BA40" i="1"/>
  <c r="AL40" i="1"/>
  <c r="A40" i="1"/>
  <c r="AZ40" i="1" s="1"/>
  <c r="BA39" i="1"/>
  <c r="A39" i="1"/>
  <c r="AL39" i="1" s="1"/>
  <c r="BA38" i="1"/>
  <c r="A38" i="1"/>
  <c r="AH38" i="1" s="1"/>
  <c r="BA37" i="1"/>
  <c r="A37" i="1"/>
  <c r="BA36" i="1"/>
  <c r="A36" i="1"/>
  <c r="AA36" i="1" s="1"/>
  <c r="BA35" i="1"/>
  <c r="A35" i="1"/>
  <c r="AZ35" i="1" s="1"/>
  <c r="BA34" i="1"/>
  <c r="A34" i="1"/>
  <c r="X34" i="1" s="1"/>
  <c r="BA33" i="1"/>
  <c r="A33" i="1"/>
  <c r="AE33" i="1" s="1"/>
  <c r="BA32" i="1"/>
  <c r="A32" i="1"/>
  <c r="T32" i="1" s="1"/>
  <c r="BA31" i="1"/>
  <c r="T31" i="1"/>
  <c r="A31" i="1"/>
  <c r="AE31" i="1" s="1"/>
  <c r="BA30" i="1"/>
  <c r="T30" i="1"/>
  <c r="A30" i="1"/>
  <c r="AL30" i="1" s="1"/>
  <c r="BA29" i="1"/>
  <c r="A29" i="1"/>
  <c r="AE29" i="1" s="1"/>
  <c r="BA28" i="1"/>
  <c r="A28" i="1"/>
  <c r="AL28" i="1" s="1"/>
  <c r="BA27" i="1"/>
  <c r="H27" i="1"/>
  <c r="A27" i="1"/>
  <c r="AE27" i="1" s="1"/>
  <c r="BA26" i="1"/>
  <c r="A26" i="1"/>
  <c r="AL26" i="1" s="1"/>
  <c r="BA25" i="1"/>
  <c r="A25" i="1"/>
  <c r="AE25" i="1" s="1"/>
  <c r="BA24" i="1"/>
  <c r="AA24" i="1"/>
  <c r="H24" i="1"/>
  <c r="A24" i="1"/>
  <c r="AZ24" i="1" s="1"/>
  <c r="BA23" i="1"/>
  <c r="A23" i="1"/>
  <c r="AE23" i="1" s="1"/>
  <c r="BA22" i="1"/>
  <c r="H22" i="1"/>
  <c r="A22" i="1"/>
  <c r="AH22" i="1" s="1"/>
  <c r="BA21" i="1"/>
  <c r="A21" i="1"/>
  <c r="AE21" i="1" s="1"/>
  <c r="BA20" i="1"/>
  <c r="AZ20" i="1"/>
  <c r="T20" i="1"/>
  <c r="H20" i="1"/>
  <c r="A20" i="1"/>
  <c r="AH20" i="1" s="1"/>
  <c r="BA19" i="1"/>
  <c r="A19" i="1"/>
  <c r="AE19" i="1" s="1"/>
  <c r="BA18" i="1"/>
  <c r="AA18" i="1"/>
  <c r="A18" i="1"/>
  <c r="AH18" i="1" s="1"/>
  <c r="BA17" i="1"/>
  <c r="A17" i="1"/>
  <c r="AE17" i="1" s="1"/>
  <c r="BA16" i="1"/>
  <c r="AL16" i="1"/>
  <c r="X16" i="1"/>
  <c r="A16" i="1"/>
  <c r="AH16" i="1" s="1"/>
  <c r="BA15" i="1"/>
  <c r="A15" i="1"/>
  <c r="AE15" i="1" s="1"/>
  <c r="BA14" i="1"/>
  <c r="A14" i="1"/>
  <c r="AH14" i="1" s="1"/>
  <c r="BA13" i="1"/>
  <c r="A13" i="1"/>
  <c r="AE13" i="1" s="1"/>
  <c r="BA12" i="1"/>
  <c r="A12" i="1"/>
  <c r="AH12" i="1" s="1"/>
  <c r="BA11" i="1"/>
  <c r="A11" i="1"/>
  <c r="AE11" i="1" s="1"/>
  <c r="BA10" i="1"/>
  <c r="A10" i="1"/>
  <c r="AH10" i="1" s="1"/>
  <c r="BA9" i="1"/>
  <c r="A9" i="1"/>
  <c r="AE9" i="1" s="1"/>
  <c r="BA8" i="1"/>
  <c r="A8" i="1"/>
  <c r="AH8" i="1" s="1"/>
  <c r="BK7" i="1"/>
  <c r="BH7" i="1" s="1"/>
  <c r="BD7" i="1"/>
  <c r="BE7" i="1" s="1"/>
  <c r="BF7" i="1" s="1"/>
  <c r="AY7" i="1"/>
  <c r="AX7" i="1"/>
  <c r="AW7" i="1"/>
  <c r="AV7" i="1"/>
  <c r="AU7" i="1"/>
  <c r="AT7" i="1"/>
  <c r="AS7" i="1"/>
  <c r="AR7" i="1"/>
  <c r="BI7" i="1" s="1"/>
  <c r="BJ7" i="1" s="1"/>
  <c r="AQ7" i="1"/>
  <c r="AP7" i="1"/>
  <c r="AJ7" i="1"/>
  <c r="AI7" i="1"/>
  <c r="AF7" i="1"/>
  <c r="AC7" i="1"/>
  <c r="AB7" i="1"/>
  <c r="Y7" i="1"/>
  <c r="U7" i="1"/>
  <c r="L7" i="1"/>
  <c r="K7" i="1"/>
  <c r="J7" i="1"/>
  <c r="I7" i="1"/>
  <c r="C7" i="1"/>
  <c r="B7" i="1"/>
  <c r="AI6" i="1"/>
  <c r="H8" i="1" l="1"/>
  <c r="AZ28" i="1"/>
  <c r="AA20" i="1"/>
  <c r="AZ30" i="1"/>
  <c r="H35" i="1"/>
  <c r="T25" i="1"/>
  <c r="H39" i="1"/>
  <c r="AE43" i="1"/>
  <c r="AH45" i="1"/>
  <c r="AH47" i="1"/>
  <c r="AL20" i="1"/>
  <c r="X28" i="1"/>
  <c r="X39" i="1"/>
  <c r="AZ45" i="1"/>
  <c r="AL47" i="1"/>
  <c r="AL49" i="1"/>
  <c r="H59" i="1"/>
  <c r="X14" i="1"/>
  <c r="AA28" i="1"/>
  <c r="AH39" i="1"/>
  <c r="H41" i="1"/>
  <c r="AZ59" i="1"/>
  <c r="AZ18" i="1"/>
  <c r="T27" i="1"/>
  <c r="X30" i="1"/>
  <c r="AL8" i="1"/>
  <c r="H36" i="1"/>
  <c r="AA34" i="1"/>
  <c r="T36" i="1"/>
  <c r="H60" i="1"/>
  <c r="T26" i="1"/>
  <c r="AH34" i="1"/>
  <c r="AH36" i="1"/>
  <c r="H38" i="1"/>
  <c r="T46" i="1"/>
  <c r="H48" i="1"/>
  <c r="T60" i="1"/>
  <c r="H14" i="1"/>
  <c r="AL36" i="1"/>
  <c r="H40" i="1"/>
  <c r="AH42" i="1"/>
  <c r="AL46" i="1"/>
  <c r="T48" i="1"/>
  <c r="AA60" i="1"/>
  <c r="AZ36" i="1"/>
  <c r="T40" i="1"/>
  <c r="X48" i="1"/>
  <c r="X32" i="1"/>
  <c r="T8" i="1"/>
  <c r="X12" i="1"/>
  <c r="AA22" i="1"/>
  <c r="AZ22" i="1"/>
  <c r="X26" i="1"/>
  <c r="AA32" i="1"/>
  <c r="X35" i="1"/>
  <c r="X38" i="1"/>
  <c r="X41" i="1"/>
  <c r="AL42" i="1"/>
  <c r="T53" i="1"/>
  <c r="T59" i="1"/>
  <c r="AA16" i="1"/>
  <c r="AZ16" i="1"/>
  <c r="X20" i="1"/>
  <c r="AL25" i="1"/>
  <c r="T29" i="1"/>
  <c r="AA33" i="1"/>
  <c r="AL35" i="1"/>
  <c r="AH41" i="1"/>
  <c r="AZ42" i="1"/>
  <c r="H50" i="1"/>
  <c r="AA53" i="1"/>
  <c r="X59" i="1"/>
  <c r="X8" i="1"/>
  <c r="AA12" i="1"/>
  <c r="AZ12" i="1"/>
  <c r="T18" i="1"/>
  <c r="AL22" i="1"/>
  <c r="H25" i="1"/>
  <c r="AA26" i="1"/>
  <c r="AZ26" i="1"/>
  <c r="AL32" i="1"/>
  <c r="H46" i="1"/>
  <c r="AA59" i="1"/>
  <c r="AA29" i="1"/>
  <c r="AA8" i="1"/>
  <c r="AZ8" i="1"/>
  <c r="T10" i="1"/>
  <c r="H12" i="1"/>
  <c r="AL12" i="1"/>
  <c r="T14" i="1"/>
  <c r="H16" i="1"/>
  <c r="X18" i="1"/>
  <c r="H32" i="1"/>
  <c r="X57" i="1"/>
  <c r="X40" i="1"/>
  <c r="X45" i="1"/>
  <c r="AL57" i="1"/>
  <c r="X10" i="1"/>
  <c r="AA27" i="1"/>
  <c r="AA30" i="1"/>
  <c r="H42" i="1"/>
  <c r="AA10" i="1"/>
  <c r="AZ10" i="1"/>
  <c r="AA14" i="1"/>
  <c r="AZ14" i="1"/>
  <c r="AL18" i="1"/>
  <c r="T22" i="1"/>
  <c r="T28" i="1"/>
  <c r="H29" i="1"/>
  <c r="AA31" i="1"/>
  <c r="X36" i="1"/>
  <c r="AA39" i="1"/>
  <c r="T42" i="1"/>
  <c r="AL45" i="1"/>
  <c r="X55" i="1"/>
  <c r="AL58" i="1"/>
  <c r="X60" i="1"/>
  <c r="AZ32" i="1"/>
  <c r="T16" i="1"/>
  <c r="H18" i="1"/>
  <c r="AA25" i="1"/>
  <c r="X42" i="1"/>
  <c r="AA55" i="1"/>
  <c r="H10" i="1"/>
  <c r="AL10" i="1"/>
  <c r="T12" i="1"/>
  <c r="AL14" i="1"/>
  <c r="X22" i="1"/>
  <c r="AA42" i="1"/>
  <c r="AH9" i="1"/>
  <c r="AH11" i="1"/>
  <c r="AH13" i="1"/>
  <c r="AH15" i="1"/>
  <c r="AH17" i="1"/>
  <c r="AH19" i="1"/>
  <c r="AH21" i="1"/>
  <c r="AH23" i="1"/>
  <c r="AA37" i="1"/>
  <c r="X37" i="1"/>
  <c r="H37" i="1"/>
  <c r="AL37" i="1"/>
  <c r="AZ37" i="1"/>
  <c r="T37" i="1"/>
  <c r="AH37" i="1"/>
  <c r="T9" i="1"/>
  <c r="T11" i="1"/>
  <c r="T13" i="1"/>
  <c r="T15" i="1"/>
  <c r="T17" i="1"/>
  <c r="T19" i="1"/>
  <c r="T21" i="1"/>
  <c r="T23" i="1"/>
  <c r="AL24" i="1"/>
  <c r="AH24" i="1"/>
  <c r="AE24" i="1"/>
  <c r="H9" i="1"/>
  <c r="AL9" i="1"/>
  <c r="H11" i="1"/>
  <c r="AL11" i="1"/>
  <c r="H13" i="1"/>
  <c r="AL13" i="1"/>
  <c r="H15" i="1"/>
  <c r="AL15" i="1"/>
  <c r="H17" i="1"/>
  <c r="AL17" i="1"/>
  <c r="H19" i="1"/>
  <c r="AL19" i="1"/>
  <c r="H21" i="1"/>
  <c r="AL21" i="1"/>
  <c r="H23" i="1"/>
  <c r="AL23" i="1"/>
  <c r="AE8" i="1"/>
  <c r="AE10" i="1"/>
  <c r="AE12" i="1"/>
  <c r="AE14" i="1"/>
  <c r="AE16" i="1"/>
  <c r="AE18" i="1"/>
  <c r="AE20" i="1"/>
  <c r="AE22" i="1"/>
  <c r="AE37" i="1"/>
  <c r="AZ44" i="1"/>
  <c r="T44" i="1"/>
  <c r="AL44" i="1"/>
  <c r="AH44" i="1"/>
  <c r="AE44" i="1"/>
  <c r="AA44" i="1"/>
  <c r="H44" i="1"/>
  <c r="X44" i="1"/>
  <c r="X9" i="1"/>
  <c r="AZ9" i="1"/>
  <c r="X11" i="1"/>
  <c r="AZ11" i="1"/>
  <c r="X13" i="1"/>
  <c r="AZ13" i="1"/>
  <c r="X15" i="1"/>
  <c r="AZ15" i="1"/>
  <c r="X17" i="1"/>
  <c r="AZ17" i="1"/>
  <c r="X19" i="1"/>
  <c r="AZ19" i="1"/>
  <c r="X21" i="1"/>
  <c r="AZ21" i="1"/>
  <c r="X23" i="1"/>
  <c r="AZ23" i="1"/>
  <c r="T24" i="1"/>
  <c r="AA9" i="1"/>
  <c r="AA11" i="1"/>
  <c r="AA13" i="1"/>
  <c r="AA15" i="1"/>
  <c r="AA17" i="1"/>
  <c r="AA19" i="1"/>
  <c r="AA21" i="1"/>
  <c r="AA23" i="1"/>
  <c r="X24" i="1"/>
  <c r="AH25" i="1"/>
  <c r="AH27" i="1"/>
  <c r="AH29" i="1"/>
  <c r="AH31" i="1"/>
  <c r="AE38" i="1"/>
  <c r="AL27" i="1"/>
  <c r="AL29" i="1"/>
  <c r="H31" i="1"/>
  <c r="AL31" i="1"/>
  <c r="H33" i="1"/>
  <c r="AE34" i="1"/>
  <c r="AA35" i="1"/>
  <c r="AE26" i="1"/>
  <c r="AE28" i="1"/>
  <c r="AE30" i="1"/>
  <c r="AE32" i="1"/>
  <c r="AH33" i="1"/>
  <c r="AA52" i="1"/>
  <c r="X52" i="1"/>
  <c r="AL52" i="1"/>
  <c r="H52" i="1"/>
  <c r="AZ52" i="1"/>
  <c r="T52" i="1"/>
  <c r="X25" i="1"/>
  <c r="AZ25" i="1"/>
  <c r="X27" i="1"/>
  <c r="AZ27" i="1"/>
  <c r="X29" i="1"/>
  <c r="AZ29" i="1"/>
  <c r="X31" i="1"/>
  <c r="AZ31" i="1"/>
  <c r="AA38" i="1"/>
  <c r="AL38" i="1"/>
  <c r="AZ38" i="1"/>
  <c r="AH26" i="1"/>
  <c r="AH28" i="1"/>
  <c r="AH30" i="1"/>
  <c r="AH32" i="1"/>
  <c r="T33" i="1"/>
  <c r="AE35" i="1"/>
  <c r="AL33" i="1"/>
  <c r="T34" i="1"/>
  <c r="AZ34" i="1"/>
  <c r="AL34" i="1"/>
  <c r="AH35" i="1"/>
  <c r="AA51" i="1"/>
  <c r="AL51" i="1"/>
  <c r="H51" i="1"/>
  <c r="X51" i="1"/>
  <c r="AZ51" i="1"/>
  <c r="H26" i="1"/>
  <c r="H28" i="1"/>
  <c r="H30" i="1"/>
  <c r="X33" i="1"/>
  <c r="AZ33" i="1"/>
  <c r="H34" i="1"/>
  <c r="AE36" i="1"/>
  <c r="T38" i="1"/>
  <c r="T35" i="1"/>
  <c r="AE39" i="1"/>
  <c r="T41" i="1"/>
  <c r="X53" i="1"/>
  <c r="H53" i="1"/>
  <c r="AA40" i="1"/>
  <c r="AL41" i="1"/>
  <c r="AH43" i="1"/>
  <c r="AZ43" i="1"/>
  <c r="X54" i="1"/>
  <c r="H54" i="1"/>
  <c r="AA46" i="1"/>
  <c r="T54" i="1"/>
  <c r="H55" i="1"/>
  <c r="T55" i="1"/>
  <c r="T58" i="1"/>
  <c r="T39" i="1"/>
  <c r="AZ39" i="1"/>
  <c r="AE40" i="1"/>
  <c r="AL43" i="1"/>
  <c r="AZ47" i="1"/>
  <c r="T47" i="1"/>
  <c r="AA54" i="1"/>
  <c r="X56" i="1"/>
  <c r="AA41" i="1"/>
  <c r="T43" i="1"/>
  <c r="AE46" i="1"/>
  <c r="T49" i="1"/>
  <c r="AZ56" i="1"/>
  <c r="AH40" i="1"/>
  <c r="AL53" i="1"/>
  <c r="H56" i="1"/>
  <c r="AA56" i="1"/>
  <c r="AZ57" i="1"/>
  <c r="X58" i="1"/>
  <c r="AH46" i="1"/>
  <c r="AZ46" i="1"/>
  <c r="X47" i="1"/>
  <c r="AL54" i="1"/>
  <c r="H57" i="1"/>
  <c r="AA57" i="1"/>
  <c r="AZ58" i="1"/>
  <c r="AE41" i="1"/>
  <c r="AA43" i="1"/>
  <c r="H47" i="1"/>
  <c r="X49" i="1"/>
  <c r="AZ50" i="1"/>
  <c r="AA50" i="1"/>
  <c r="AL55" i="1"/>
  <c r="H58" i="1"/>
  <c r="H43" i="1"/>
  <c r="AA47" i="1"/>
  <c r="H49" i="1"/>
  <c r="AL56" i="1"/>
  <c r="AZ48" i="1"/>
  <c r="AZ60" i="1"/>
</calcChain>
</file>

<file path=xl/sharedStrings.xml><?xml version="1.0" encoding="utf-8"?>
<sst xmlns="http://schemas.openxmlformats.org/spreadsheetml/2006/main" count="133" uniqueCount="62">
  <si>
    <t>Actual/Projected UK Oil and Gas Demand</t>
  </si>
  <si>
    <t>CCC 6CB Balanced Net Zero Pathway Scenario</t>
  </si>
  <si>
    <t>From or consistent with DESNZ Net Zero Strategy delivery pathway</t>
  </si>
  <si>
    <t>Oil Production</t>
  </si>
  <si>
    <t>Gross Gas Production</t>
  </si>
  <si>
    <t>Actual/Projected UK Oil and Gas Production</t>
  </si>
  <si>
    <t>(CCC Balanced Net Zero Pathway)</t>
  </si>
  <si>
    <t>(DESNZ Net Zero Strategy delivery pathway)</t>
  </si>
  <si>
    <t>Inland</t>
  </si>
  <si>
    <t>Illustrative baseline</t>
  </si>
  <si>
    <t>Illustrative projection</t>
  </si>
  <si>
    <t>Energy</t>
  </si>
  <si>
    <t>Non-Energy</t>
  </si>
  <si>
    <t>Oil Demand</t>
  </si>
  <si>
    <t>Gross</t>
  </si>
  <si>
    <t>Producers'</t>
  </si>
  <si>
    <t>Total</t>
  </si>
  <si>
    <t>projection without</t>
  </si>
  <si>
    <t>from development</t>
  </si>
  <si>
    <t>Crude oil</t>
  </si>
  <si>
    <t>NGLs</t>
  </si>
  <si>
    <t>Oil (crude oil &amp; NGLs)</t>
  </si>
  <si>
    <t>Gross Gas</t>
  </si>
  <si>
    <t>Own Use</t>
  </si>
  <si>
    <t>Net Natural Gas</t>
  </si>
  <si>
    <t>Oil &amp; Net Gas</t>
  </si>
  <si>
    <t>Oil (incl.
marine bunkers)</t>
  </si>
  <si>
    <t>Demand</t>
  </si>
  <si>
    <t>Marine</t>
  </si>
  <si>
    <t>(incl. marine</t>
  </si>
  <si>
    <t>Gas</t>
  </si>
  <si>
    <t>Own Use of</t>
  </si>
  <si>
    <t>Biogas</t>
  </si>
  <si>
    <t>Net Gas Demand</t>
  </si>
  <si>
    <t>development of</t>
  </si>
  <si>
    <t>of undeveloped</t>
  </si>
  <si>
    <t>of future</t>
  </si>
  <si>
    <t>Oil Products</t>
  </si>
  <si>
    <t>for Oil</t>
  </si>
  <si>
    <t>for Gas</t>
  </si>
  <si>
    <t>Bunkers</t>
  </si>
  <si>
    <t>bunkers)</t>
  </si>
  <si>
    <t>Natural Gas</t>
  </si>
  <si>
    <t>production</t>
  </si>
  <si>
    <t>demand</t>
  </si>
  <si>
    <t>not met by biogas</t>
  </si>
  <si>
    <t>any new fields</t>
  </si>
  <si>
    <t>discoveries</t>
  </si>
  <si>
    <t>million tonnes</t>
  </si>
  <si>
    <t>million bbl/day</t>
  </si>
  <si>
    <t>mtoe</t>
  </si>
  <si>
    <t>billion therms</t>
  </si>
  <si>
    <t>TWh</t>
  </si>
  <si>
    <t>bcm</t>
  </si>
  <si>
    <t>million scf/day</t>
  </si>
  <si>
    <t>million boe/day</t>
  </si>
  <si>
    <t>Notes:</t>
  </si>
  <si>
    <t>Oil Demand includes marine bunkers which is assumed to decline in line with Figure 5-2 in DNV’s Maritime Forecast to 2050 (September 2023); Net Gas Production and Demand exclude oil and gas producers' own use.</t>
  </si>
  <si>
    <t>From 2026 onwards, the daily oil and gross gas production rates are respectively assumed to decline by 6% and 10% p.a.</t>
  </si>
  <si>
    <t>The CCC demand projections for 2023–2050 are for the Net Zero Pathway in "The Sixth Carbon Budget: The UK's path to Net Zero" published by the Climate Change Committee (CCC) (at https://www.theccc.org.uk/publication/sixth-carbon-budget/) in December 2020 but with the addition of estimated non-energy use (based on the CCC's letter of 31 March 2021 setting out "Advice to the UK Government on compatibility of onshore petroleum with UK carbon budgets"). Non-energy demand is assumed to remain unchanged from its level in 2022.</t>
  </si>
  <si>
    <t>The DESNZ demand projections for 2023–2037 are consistent with the Net Zero delivery pathway published in April 2022 (high electrification scenario for gas).</t>
  </si>
  <si>
    <t>mtoe = million tonnes of oil equivalent; bcm = billion cubic metres; scf = standard cubic feet; bbl = barrels; boe = barrels of oil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</si>
</sst>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bbl/tonne&quot;"/>
    <numFmt numFmtId="165" formatCode="#,##0.0"/>
    <numFmt numFmtId="166" formatCode="0.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2" fillId="0" borderId="0" xfId="2"/>
    <xf numFmtId="0" fontId="3" fillId="0" borderId="0" xfId="0" applyFont="1"/>
    <xf numFmtId="0" fontId="4" fillId="0" borderId="0" xfId="2" quotePrefix="1" applyFont="1" applyAlignment="1">
      <alignment horizontal="left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quotePrefix="1" applyFont="1"/>
    <xf numFmtId="0" fontId="6" fillId="0" borderId="1" xfId="0" applyFont="1" applyBorder="1"/>
    <xf numFmtId="0" fontId="5" fillId="0" borderId="1" xfId="2" quotePrefix="1" applyFont="1" applyBorder="1"/>
    <xf numFmtId="0" fontId="5" fillId="0" borderId="1" xfId="2" applyFont="1" applyBorder="1"/>
    <xf numFmtId="0" fontId="5" fillId="0" borderId="1" xfId="2" quotePrefix="1" applyFont="1" applyBorder="1" applyAlignment="1">
      <alignment horizontal="left"/>
    </xf>
    <xf numFmtId="0" fontId="2" fillId="0" borderId="1" xfId="2" applyBorder="1"/>
    <xf numFmtId="0" fontId="5" fillId="0" borderId="2" xfId="2" quotePrefix="1" applyFont="1" applyBorder="1" applyAlignment="1">
      <alignment wrapText="1"/>
    </xf>
    <xf numFmtId="0" fontId="5" fillId="0" borderId="0" xfId="2" quotePrefix="1" applyFont="1" applyAlignment="1">
      <alignment horizontal="right" wrapText="1"/>
    </xf>
    <xf numFmtId="0" fontId="5" fillId="0" borderId="0" xfId="2" quotePrefix="1" applyFont="1" applyAlignment="1">
      <alignment wrapText="1"/>
    </xf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wrapText="1"/>
    </xf>
    <xf numFmtId="0" fontId="2" fillId="0" borderId="0" xfId="2" applyAlignment="1">
      <alignment vertical="top"/>
    </xf>
    <xf numFmtId="3" fontId="6" fillId="0" borderId="0" xfId="0" quotePrefix="1" applyNumberFormat="1" applyFont="1" applyAlignment="1">
      <alignment horizontal="right"/>
    </xf>
    <xf numFmtId="0" fontId="5" fillId="0" borderId="1" xfId="2" quotePrefix="1" applyFont="1" applyBorder="1" applyAlignment="1">
      <alignment vertical="top"/>
    </xf>
    <xf numFmtId="0" fontId="5" fillId="0" borderId="0" xfId="2" quotePrefix="1" applyFont="1" applyAlignment="1">
      <alignment horizontal="left" vertical="top" wrapText="1"/>
    </xf>
    <xf numFmtId="0" fontId="5" fillId="0" borderId="0" xfId="2" quotePrefix="1" applyFont="1" applyAlignment="1">
      <alignment horizontal="right" vertical="top" wrapText="1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2" quotePrefix="1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right" wrapText="1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2" quotePrefix="1" applyFont="1" applyAlignment="1">
      <alignment horizontal="right"/>
    </xf>
    <xf numFmtId="14" fontId="2" fillId="0" borderId="0" xfId="2" applyNumberFormat="1"/>
    <xf numFmtId="0" fontId="8" fillId="0" borderId="0" xfId="2" applyFont="1" applyAlignment="1">
      <alignment horizontal="right"/>
    </xf>
    <xf numFmtId="0" fontId="5" fillId="0" borderId="0" xfId="2" applyFont="1"/>
    <xf numFmtId="165" fontId="2" fillId="0" borderId="0" xfId="2" applyNumberFormat="1"/>
    <xf numFmtId="166" fontId="2" fillId="0" borderId="0" xfId="2" applyNumberFormat="1"/>
    <xf numFmtId="1" fontId="5" fillId="0" borderId="0" xfId="2" applyNumberFormat="1" applyFont="1"/>
    <xf numFmtId="3" fontId="2" fillId="0" borderId="0" xfId="2" applyNumberFormat="1"/>
    <xf numFmtId="166" fontId="3" fillId="0" borderId="0" xfId="0" applyNumberFormat="1" applyFont="1"/>
    <xf numFmtId="165" fontId="9" fillId="0" borderId="0" xfId="0" applyNumberFormat="1" applyFont="1"/>
    <xf numFmtId="166" fontId="10" fillId="0" borderId="0" xfId="2" applyNumberFormat="1" applyFont="1"/>
    <xf numFmtId="0" fontId="10" fillId="0" borderId="0" xfId="2" applyFont="1"/>
    <xf numFmtId="166" fontId="9" fillId="0" borderId="0" xfId="0" applyNumberFormat="1" applyFont="1"/>
    <xf numFmtId="0" fontId="11" fillId="0" borderId="0" xfId="2" applyFont="1"/>
    <xf numFmtId="0" fontId="2" fillId="0" borderId="0" xfId="4" quotePrefix="1" applyAlignment="1">
      <alignment horizontal="left"/>
    </xf>
    <xf numFmtId="0" fontId="2" fillId="0" borderId="0" xfId="3" quotePrefix="1"/>
    <xf numFmtId="0" fontId="2" fillId="0" borderId="0" xfId="2" quotePrefix="1" applyAlignment="1">
      <alignment wrapText="1"/>
    </xf>
    <xf numFmtId="0" fontId="2" fillId="0" borderId="0" xfId="2" quotePrefix="1"/>
    <xf numFmtId="10" fontId="2" fillId="0" borderId="0" xfId="1" applyNumberFormat="1" applyFont="1"/>
    <xf numFmtId="167" fontId="2" fillId="0" borderId="0" xfId="1" applyNumberFormat="1" applyFont="1"/>
    <xf numFmtId="4" fontId="2" fillId="0" borderId="0" xfId="2" applyNumberFormat="1"/>
    <xf numFmtId="0" fontId="5" fillId="0" borderId="0" xfId="2" quotePrefix="1" applyFont="1" applyAlignment="1">
      <alignment horizontal="right" wrapText="1"/>
    </xf>
    <xf numFmtId="0" fontId="5" fillId="0" borderId="0" xfId="3" quotePrefix="1" applyFont="1" applyAlignment="1">
      <alignment horizontal="left"/>
    </xf>
  </cellXfs>
  <cellStyles count="5">
    <cellStyle name="Normal" xfId="0" builtinId="0"/>
    <cellStyle name="Normal 2" xfId="2" xr:uid="{A748A427-DB37-4754-A604-FFC23B2164F2}"/>
    <cellStyle name="Normal 2 2 2" xfId="4" xr:uid="{DC6334FA-D0F4-43D5-A9CD-DED6712B3BA5}"/>
    <cellStyle name="Normal 3" xfId="3" xr:uid="{59FE07AF-4502-47B7-AEB6-D1DA3E67D80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2D82-12AD-4AD7-8A1F-F0BA6BF250D5}">
  <dimension ref="A1:BS7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5546875" defaultRowHeight="12.75" x14ac:dyDescent="0.2"/>
  <cols>
    <col min="1" max="1" width="5" style="1" bestFit="1" customWidth="1"/>
    <col min="2" max="2" width="9.85546875" style="1" bestFit="1" customWidth="1"/>
    <col min="3" max="3" width="7.28515625" style="1" bestFit="1" customWidth="1"/>
    <col min="4" max="4" width="7.28515625" style="1" customWidth="1"/>
    <col min="5" max="5" width="7.7109375" style="1" customWidth="1"/>
    <col min="6" max="6" width="5.5703125" style="1" bestFit="1" customWidth="1"/>
    <col min="7" max="7" width="2.7109375" style="1" customWidth="1"/>
    <col min="8" max="8" width="5" style="1" bestFit="1" customWidth="1"/>
    <col min="9" max="9" width="5.5703125" style="1" bestFit="1" customWidth="1"/>
    <col min="10" max="10" width="5.5703125" style="1" customWidth="1"/>
    <col min="11" max="11" width="8.28515625" style="1" bestFit="1" customWidth="1"/>
    <col min="12" max="12" width="9" style="1" bestFit="1" customWidth="1"/>
    <col min="13" max="13" width="7" style="1" bestFit="1" customWidth="1"/>
    <col min="14" max="14" width="7.5703125" style="1" bestFit="1" customWidth="1"/>
    <col min="15" max="16" width="7" style="1" bestFit="1" customWidth="1"/>
    <col min="17" max="17" width="8" style="1" bestFit="1" customWidth="1"/>
    <col min="18" max="18" width="8.28515625" style="1" bestFit="1" customWidth="1"/>
    <col min="19" max="19" width="4.7109375" style="1" bestFit="1" customWidth="1"/>
    <col min="20" max="20" width="5" style="1" bestFit="1" customWidth="1"/>
    <col min="21" max="21" width="7" style="1" bestFit="1" customWidth="1"/>
    <col min="22" max="22" width="8.28515625" style="1" bestFit="1" customWidth="1"/>
    <col min="23" max="23" width="2.7109375" style="1" customWidth="1"/>
    <col min="24" max="24" width="5" style="2" bestFit="1" customWidth="1"/>
    <col min="25" max="25" width="15.85546875" style="2" bestFit="1" customWidth="1"/>
    <col min="26" max="26" width="3.140625" style="1" customWidth="1"/>
    <col min="27" max="27" width="5" style="2" bestFit="1" customWidth="1"/>
    <col min="28" max="29" width="8" style="2" bestFit="1" customWidth="1"/>
    <col min="30" max="30" width="3.85546875" style="2" customWidth="1"/>
    <col min="31" max="31" width="5" style="2" bestFit="1" customWidth="1"/>
    <col min="32" max="32" width="12" style="2" bestFit="1" customWidth="1"/>
    <col min="33" max="33" width="3.85546875" style="2" customWidth="1"/>
    <col min="34" max="34" width="5" style="2" bestFit="1" customWidth="1"/>
    <col min="35" max="36" width="8" style="2" bestFit="1" customWidth="1"/>
    <col min="37" max="37" width="3.85546875" style="2" customWidth="1"/>
    <col min="38" max="38" width="6" style="2" bestFit="1" customWidth="1"/>
    <col min="39" max="41" width="8.5703125" style="2" bestFit="1" customWidth="1"/>
    <col min="42" max="42" width="8.5703125" style="1" bestFit="1" customWidth="1"/>
    <col min="43" max="43" width="11.42578125" style="1" bestFit="1" customWidth="1"/>
    <col min="44" max="44" width="8.28515625" style="1" bestFit="1" customWidth="1"/>
    <col min="45" max="45" width="12.42578125" style="1" bestFit="1" customWidth="1"/>
    <col min="46" max="46" width="11.42578125" style="1" bestFit="1" customWidth="1"/>
    <col min="47" max="47" width="8.5703125" style="1" bestFit="1" customWidth="1"/>
    <col min="48" max="48" width="11.5703125" style="1" bestFit="1" customWidth="1"/>
    <col min="49" max="49" width="10.7109375" style="1" bestFit="1" customWidth="1"/>
    <col min="50" max="50" width="8.42578125" style="1" bestFit="1" customWidth="1"/>
    <col min="51" max="51" width="17.42578125" style="1" bestFit="1" customWidth="1"/>
    <col min="52" max="52" width="5" style="1" bestFit="1" customWidth="1"/>
    <col min="53" max="53" width="4" style="1" bestFit="1" customWidth="1"/>
    <col min="54" max="54" width="10.140625" style="1" bestFit="1" customWidth="1"/>
    <col min="55" max="56" width="8.5703125" style="1" bestFit="1" customWidth="1"/>
    <col min="57" max="58" width="11.42578125" style="1" bestFit="1" customWidth="1"/>
    <col min="59" max="59" width="8.5703125" style="1" bestFit="1" customWidth="1"/>
    <col min="60" max="60" width="11.42578125" style="1" bestFit="1" customWidth="1"/>
    <col min="61" max="61" width="8.28515625" style="1" bestFit="1" customWidth="1"/>
    <col min="62" max="63" width="8.5703125" style="1" bestFit="1" customWidth="1"/>
    <col min="64" max="64" width="2" style="1" customWidth="1"/>
    <col min="65" max="65" width="19" style="1" bestFit="1" customWidth="1"/>
    <col min="66" max="67" width="20.42578125" style="1" bestFit="1" customWidth="1"/>
    <col min="68" max="68" width="1.42578125" style="1" customWidth="1"/>
    <col min="69" max="69" width="19" style="1" bestFit="1" customWidth="1"/>
    <col min="70" max="71" width="20.42578125" style="1" bestFit="1" customWidth="1"/>
    <col min="72" max="16384" width="8.85546875" style="1"/>
  </cols>
  <sheetData>
    <row r="1" spans="1:71" x14ac:dyDescent="0.2">
      <c r="AB1" s="3"/>
      <c r="AC1" s="3"/>
      <c r="AI1" s="3"/>
      <c r="AJ1" s="3"/>
    </row>
    <row r="2" spans="1:71" ht="15" customHeight="1" x14ac:dyDescent="0.2">
      <c r="M2" s="4"/>
      <c r="P2" s="4"/>
      <c r="T2" s="4"/>
      <c r="U2" s="4"/>
      <c r="V2" s="4"/>
      <c r="X2" s="5" t="s">
        <v>0</v>
      </c>
      <c r="Y2" s="6"/>
      <c r="Z2" s="6"/>
      <c r="AA2" s="6"/>
      <c r="AB2" s="6"/>
      <c r="AC2" s="6"/>
      <c r="AE2" s="5" t="s">
        <v>0</v>
      </c>
      <c r="AF2" s="6"/>
      <c r="AG2" s="6"/>
      <c r="AH2" s="6"/>
      <c r="AI2" s="6"/>
      <c r="AJ2" s="6"/>
      <c r="AL2" s="7" t="s">
        <v>1</v>
      </c>
      <c r="AM2" s="7"/>
      <c r="AN2" s="7"/>
      <c r="AO2" s="7"/>
      <c r="AP2" s="7"/>
      <c r="BC2" s="8" t="s">
        <v>2</v>
      </c>
      <c r="BD2" s="9"/>
      <c r="BE2" s="9"/>
      <c r="BF2" s="9"/>
      <c r="BG2" s="9"/>
      <c r="BH2" s="9"/>
      <c r="BI2" s="9"/>
      <c r="BJ2" s="9"/>
      <c r="BK2" s="9"/>
      <c r="BM2" s="10" t="s">
        <v>3</v>
      </c>
      <c r="BN2" s="11"/>
      <c r="BO2" s="11"/>
      <c r="BQ2" s="10" t="s">
        <v>4</v>
      </c>
      <c r="BR2" s="11"/>
      <c r="BS2" s="11"/>
    </row>
    <row r="3" spans="1:71" ht="15" customHeight="1" x14ac:dyDescent="0.2">
      <c r="A3" s="9" t="s">
        <v>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X3" s="10" t="s">
        <v>6</v>
      </c>
      <c r="Y3" s="8"/>
      <c r="Z3" s="8"/>
      <c r="AA3" s="8"/>
      <c r="AB3" s="8"/>
      <c r="AC3" s="8"/>
      <c r="AE3" s="10" t="s">
        <v>7</v>
      </c>
      <c r="AF3" s="8"/>
      <c r="AG3" s="8"/>
      <c r="AH3" s="8"/>
      <c r="AI3" s="8"/>
      <c r="AJ3" s="8"/>
      <c r="AL3" s="12"/>
      <c r="AM3" s="13" t="s">
        <v>8</v>
      </c>
      <c r="AN3" s="13" t="s">
        <v>8</v>
      </c>
      <c r="AO3" s="14"/>
      <c r="AP3" s="14"/>
      <c r="AQ3" s="14"/>
      <c r="AR3" s="14"/>
      <c r="AT3" s="14"/>
      <c r="AU3" s="15"/>
      <c r="AV3" s="6"/>
      <c r="AW3" s="6"/>
      <c r="AX3" s="6"/>
      <c r="AY3" s="6"/>
      <c r="BC3" s="14"/>
      <c r="BD3" s="14"/>
      <c r="BE3" s="14"/>
      <c r="BF3" s="14"/>
      <c r="BG3" s="14"/>
      <c r="BH3" s="14"/>
      <c r="BI3" s="14"/>
      <c r="BJ3" s="14"/>
      <c r="BK3" s="14"/>
      <c r="BM3" s="15" t="s">
        <v>9</v>
      </c>
      <c r="BN3" s="15" t="s">
        <v>10</v>
      </c>
      <c r="BO3" s="15" t="s">
        <v>10</v>
      </c>
      <c r="BQ3" s="15" t="s">
        <v>9</v>
      </c>
      <c r="BR3" s="15" t="s">
        <v>10</v>
      </c>
      <c r="BS3" s="15" t="s">
        <v>10</v>
      </c>
    </row>
    <row r="4" spans="1:71" x14ac:dyDescent="0.2">
      <c r="X4" s="1"/>
      <c r="Y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4"/>
      <c r="AM4" s="13" t="s">
        <v>11</v>
      </c>
      <c r="AN4" s="13" t="s">
        <v>11</v>
      </c>
      <c r="AO4" s="13" t="s">
        <v>11</v>
      </c>
      <c r="AP4" s="13" t="s">
        <v>11</v>
      </c>
      <c r="AQ4" s="13" t="s">
        <v>12</v>
      </c>
      <c r="AR4" s="16"/>
      <c r="AS4" s="15" t="s">
        <v>13</v>
      </c>
      <c r="AT4" s="13" t="s">
        <v>12</v>
      </c>
      <c r="AU4" s="15" t="s">
        <v>14</v>
      </c>
      <c r="AV4" s="15" t="s">
        <v>15</v>
      </c>
      <c r="AW4" s="6"/>
      <c r="AX4" s="6"/>
      <c r="AY4" s="5"/>
      <c r="BC4" s="13" t="s">
        <v>11</v>
      </c>
      <c r="BD4" s="13" t="s">
        <v>11</v>
      </c>
      <c r="BE4" s="13" t="s">
        <v>12</v>
      </c>
      <c r="BF4" s="13" t="s">
        <v>12</v>
      </c>
      <c r="BG4" s="13" t="s">
        <v>11</v>
      </c>
      <c r="BH4" s="13" t="s">
        <v>12</v>
      </c>
      <c r="BI4" s="16"/>
      <c r="BJ4" s="13" t="s">
        <v>16</v>
      </c>
      <c r="BK4" s="13" t="s">
        <v>11</v>
      </c>
      <c r="BM4" s="15" t="s">
        <v>17</v>
      </c>
      <c r="BN4" s="15" t="s">
        <v>18</v>
      </c>
      <c r="BO4" s="15" t="s">
        <v>18</v>
      </c>
      <c r="BQ4" s="15" t="s">
        <v>17</v>
      </c>
      <c r="BR4" s="15" t="s">
        <v>18</v>
      </c>
      <c r="BS4" s="15" t="s">
        <v>18</v>
      </c>
    </row>
    <row r="5" spans="1:71" s="17" customFormat="1" ht="12.75" customHeight="1" x14ac:dyDescent="0.2">
      <c r="B5" s="18" t="s">
        <v>19</v>
      </c>
      <c r="C5" s="18" t="s">
        <v>20</v>
      </c>
      <c r="D5" s="19" t="s">
        <v>21</v>
      </c>
      <c r="E5" s="19"/>
      <c r="F5" s="19"/>
      <c r="G5" s="20"/>
      <c r="H5" s="20"/>
      <c r="I5" s="19" t="s">
        <v>22</v>
      </c>
      <c r="J5" s="19"/>
      <c r="K5" s="19"/>
      <c r="L5" s="21" t="s">
        <v>23</v>
      </c>
      <c r="M5" s="19" t="s">
        <v>24</v>
      </c>
      <c r="N5" s="22"/>
      <c r="O5" s="22"/>
      <c r="P5" s="22"/>
      <c r="Q5" s="22"/>
      <c r="R5" s="22"/>
      <c r="S5" s="20"/>
      <c r="U5" s="19" t="s">
        <v>25</v>
      </c>
      <c r="V5" s="19"/>
      <c r="W5" s="20"/>
      <c r="Y5" s="53" t="s">
        <v>26</v>
      </c>
      <c r="AA5" s="13"/>
      <c r="AL5" s="14"/>
      <c r="AM5" s="13" t="s">
        <v>27</v>
      </c>
      <c r="AN5" s="13" t="s">
        <v>27</v>
      </c>
      <c r="AO5" s="13" t="s">
        <v>27</v>
      </c>
      <c r="AP5" s="13" t="s">
        <v>27</v>
      </c>
      <c r="AQ5" s="13" t="s">
        <v>27</v>
      </c>
      <c r="AR5" s="13" t="s">
        <v>28</v>
      </c>
      <c r="AS5" s="15" t="s">
        <v>29</v>
      </c>
      <c r="AT5" s="13" t="s">
        <v>27</v>
      </c>
      <c r="AU5" s="15" t="s">
        <v>30</v>
      </c>
      <c r="AV5" s="15" t="s">
        <v>31</v>
      </c>
      <c r="AW5" s="15" t="s">
        <v>32</v>
      </c>
      <c r="AX5" s="15" t="s">
        <v>32</v>
      </c>
      <c r="AY5" s="15" t="s">
        <v>33</v>
      </c>
      <c r="BC5" s="13" t="s">
        <v>27</v>
      </c>
      <c r="BD5" s="13" t="s">
        <v>27</v>
      </c>
      <c r="BE5" s="13" t="s">
        <v>27</v>
      </c>
      <c r="BF5" s="13" t="s">
        <v>27</v>
      </c>
      <c r="BG5" s="13" t="s">
        <v>27</v>
      </c>
      <c r="BH5" s="13" t="s">
        <v>27</v>
      </c>
      <c r="BI5" s="13" t="s">
        <v>28</v>
      </c>
      <c r="BJ5" s="13" t="s">
        <v>27</v>
      </c>
      <c r="BK5" s="13" t="s">
        <v>27</v>
      </c>
      <c r="BM5" s="15" t="s">
        <v>34</v>
      </c>
      <c r="BN5" s="23" t="s">
        <v>35</v>
      </c>
      <c r="BO5" s="15" t="s">
        <v>36</v>
      </c>
      <c r="BQ5" s="15" t="s">
        <v>34</v>
      </c>
      <c r="BR5" s="23" t="s">
        <v>35</v>
      </c>
      <c r="BS5" s="15" t="s">
        <v>36</v>
      </c>
    </row>
    <row r="6" spans="1:71" ht="12.75" customHeight="1" x14ac:dyDescent="0.2">
      <c r="B6" s="24"/>
      <c r="C6" s="24"/>
      <c r="D6" s="25"/>
      <c r="E6" s="25"/>
      <c r="F6" s="25"/>
      <c r="G6" s="25"/>
      <c r="H6" s="25"/>
      <c r="I6" s="25"/>
      <c r="J6" s="25"/>
      <c r="K6" s="25"/>
      <c r="L6" s="25"/>
      <c r="M6" s="26"/>
      <c r="N6" s="26"/>
      <c r="O6" s="26"/>
      <c r="P6" s="26"/>
      <c r="Q6" s="26"/>
      <c r="S6" s="25"/>
      <c r="U6" s="27"/>
      <c r="V6" s="27"/>
      <c r="W6" s="25"/>
      <c r="X6" s="1"/>
      <c r="Y6" s="53"/>
      <c r="Z6" s="17"/>
      <c r="AA6" s="13"/>
      <c r="AB6" s="8" t="s">
        <v>22</v>
      </c>
      <c r="AC6" s="8"/>
      <c r="AD6" s="1"/>
      <c r="AE6" s="1"/>
      <c r="AF6" s="28" t="s">
        <v>37</v>
      </c>
      <c r="AG6" s="17"/>
      <c r="AH6" s="17"/>
      <c r="AI6" s="22" t="str">
        <f>I5</f>
        <v>Gross Gas</v>
      </c>
      <c r="AJ6" s="22"/>
      <c r="AK6" s="1"/>
      <c r="AL6" s="14"/>
      <c r="AM6" s="13" t="s">
        <v>38</v>
      </c>
      <c r="AN6" s="13" t="s">
        <v>38</v>
      </c>
      <c r="AO6" s="13" t="s">
        <v>39</v>
      </c>
      <c r="AP6" s="13" t="s">
        <v>39</v>
      </c>
      <c r="AQ6" s="13" t="s">
        <v>38</v>
      </c>
      <c r="AR6" s="13" t="s">
        <v>40</v>
      </c>
      <c r="AS6" s="15" t="s">
        <v>41</v>
      </c>
      <c r="AT6" s="13" t="s">
        <v>39</v>
      </c>
      <c r="AU6" s="15" t="s">
        <v>27</v>
      </c>
      <c r="AV6" s="15" t="s">
        <v>42</v>
      </c>
      <c r="AW6" s="15" t="s">
        <v>43</v>
      </c>
      <c r="AX6" s="15" t="s">
        <v>44</v>
      </c>
      <c r="AY6" s="15" t="s">
        <v>45</v>
      </c>
      <c r="BC6" s="13" t="s">
        <v>38</v>
      </c>
      <c r="BD6" s="13" t="s">
        <v>39</v>
      </c>
      <c r="BE6" s="13" t="s">
        <v>38</v>
      </c>
      <c r="BF6" s="13" t="s">
        <v>39</v>
      </c>
      <c r="BG6" s="13" t="s">
        <v>38</v>
      </c>
      <c r="BH6" s="13" t="s">
        <v>38</v>
      </c>
      <c r="BI6" s="13" t="s">
        <v>40</v>
      </c>
      <c r="BJ6" s="13" t="s">
        <v>38</v>
      </c>
      <c r="BK6" s="13" t="s">
        <v>39</v>
      </c>
      <c r="BM6" s="15" t="s">
        <v>46</v>
      </c>
      <c r="BN6" s="23" t="s">
        <v>47</v>
      </c>
      <c r="BO6" s="23" t="s">
        <v>47</v>
      </c>
      <c r="BQ6" s="15" t="s">
        <v>46</v>
      </c>
      <c r="BR6" s="23" t="s">
        <v>47</v>
      </c>
      <c r="BS6" s="23" t="s">
        <v>47</v>
      </c>
    </row>
    <row r="7" spans="1:71" ht="25.5" x14ac:dyDescent="0.2">
      <c r="B7" s="29" t="str">
        <f>$D7</f>
        <v>million tonnes</v>
      </c>
      <c r="C7" s="29" t="str">
        <f>$D7</f>
        <v>million tonnes</v>
      </c>
      <c r="D7" s="29" t="s">
        <v>48</v>
      </c>
      <c r="E7" s="13" t="s">
        <v>49</v>
      </c>
      <c r="F7" s="13" t="s">
        <v>50</v>
      </c>
      <c r="G7" s="29"/>
      <c r="H7" s="29"/>
      <c r="I7" s="29" t="str">
        <f>$M7</f>
        <v>mtoe</v>
      </c>
      <c r="J7" s="29" t="str">
        <f>$P7</f>
        <v>bcm</v>
      </c>
      <c r="K7" s="29" t="str">
        <f>R7</f>
        <v>million boe/day</v>
      </c>
      <c r="L7" s="29" t="str">
        <f>$M7</f>
        <v>mtoe</v>
      </c>
      <c r="M7" s="29" t="s">
        <v>50</v>
      </c>
      <c r="N7" s="29" t="s">
        <v>51</v>
      </c>
      <c r="O7" s="29" t="s">
        <v>52</v>
      </c>
      <c r="P7" s="29" t="s">
        <v>53</v>
      </c>
      <c r="Q7" s="13" t="s">
        <v>54</v>
      </c>
      <c r="R7" s="13" t="s">
        <v>55</v>
      </c>
      <c r="S7" s="29"/>
      <c r="U7" s="29" t="str">
        <f>$F7</f>
        <v>mtoe</v>
      </c>
      <c r="V7" s="13" t="s">
        <v>55</v>
      </c>
      <c r="W7" s="29"/>
      <c r="Y7" s="29" t="str">
        <f>$F7</f>
        <v>mtoe</v>
      </c>
      <c r="AA7" s="29"/>
      <c r="AB7" s="29" t="str">
        <f>$F7</f>
        <v>mtoe</v>
      </c>
      <c r="AC7" s="29" t="str">
        <f>$P7</f>
        <v>bcm</v>
      </c>
      <c r="AE7" s="1"/>
      <c r="AF7" s="29" t="str">
        <f>$F7</f>
        <v>mtoe</v>
      </c>
      <c r="AG7" s="1"/>
      <c r="AH7" s="1"/>
      <c r="AI7" s="29" t="str">
        <f>$F7</f>
        <v>mtoe</v>
      </c>
      <c r="AJ7" s="29" t="str">
        <f>$P7</f>
        <v>bcm</v>
      </c>
      <c r="AM7" s="30" t="s">
        <v>52</v>
      </c>
      <c r="AN7" s="15" t="s">
        <v>50</v>
      </c>
      <c r="AO7" s="31" t="s">
        <v>52</v>
      </c>
      <c r="AP7" s="15" t="str">
        <f t="shared" ref="AP7:AV7" si="0">$AN7</f>
        <v>mtoe</v>
      </c>
      <c r="AQ7" s="15" t="str">
        <f t="shared" si="0"/>
        <v>mtoe</v>
      </c>
      <c r="AR7" s="15" t="str">
        <f t="shared" si="0"/>
        <v>mtoe</v>
      </c>
      <c r="AS7" s="15" t="str">
        <f t="shared" si="0"/>
        <v>mtoe</v>
      </c>
      <c r="AT7" s="15" t="str">
        <f t="shared" si="0"/>
        <v>mtoe</v>
      </c>
      <c r="AU7" s="15" t="str">
        <f t="shared" si="0"/>
        <v>mtoe</v>
      </c>
      <c r="AV7" s="15" t="str">
        <f t="shared" si="0"/>
        <v>mtoe</v>
      </c>
      <c r="AW7" s="32" t="str">
        <f>$AM7</f>
        <v>TWh</v>
      </c>
      <c r="AX7" s="15" t="str">
        <f>$AN7</f>
        <v>mtoe</v>
      </c>
      <c r="AY7" s="15" t="str">
        <f>$AN7</f>
        <v>mtoe</v>
      </c>
      <c r="BB7" s="33">
        <v>35795</v>
      </c>
      <c r="BC7" s="34" t="s">
        <v>52</v>
      </c>
      <c r="BD7" s="34" t="str">
        <f>BC7</f>
        <v>TWh</v>
      </c>
      <c r="BE7" s="34" t="str">
        <f t="shared" ref="BE7:BF7" si="1">BD7</f>
        <v>TWh</v>
      </c>
      <c r="BF7" s="34" t="str">
        <f t="shared" si="1"/>
        <v>TWh</v>
      </c>
      <c r="BG7" s="23" t="s">
        <v>50</v>
      </c>
      <c r="BH7" s="23" t="str">
        <f>BK7</f>
        <v>mtoe</v>
      </c>
      <c r="BI7" s="23" t="str">
        <f>AR7</f>
        <v>mtoe</v>
      </c>
      <c r="BJ7" s="23" t="str">
        <f>BI7</f>
        <v>mtoe</v>
      </c>
      <c r="BK7" s="23" t="str">
        <f>BG7</f>
        <v>mtoe</v>
      </c>
      <c r="BM7" s="15" t="s">
        <v>50</v>
      </c>
      <c r="BN7" s="15" t="s">
        <v>50</v>
      </c>
      <c r="BO7" s="15" t="s">
        <v>50</v>
      </c>
      <c r="BP7" s="15"/>
      <c r="BQ7" s="15" t="s">
        <v>50</v>
      </c>
      <c r="BR7" s="15" t="s">
        <v>50</v>
      </c>
      <c r="BS7" s="15" t="s">
        <v>50</v>
      </c>
    </row>
    <row r="8" spans="1:71" x14ac:dyDescent="0.2">
      <c r="A8" s="35">
        <f t="shared" ref="A8:A60" si="2">YEAR(BB8)</f>
        <v>1998</v>
      </c>
      <c r="B8" s="36">
        <v>124.23666</v>
      </c>
      <c r="C8" s="36">
        <v>8.4105100000000004</v>
      </c>
      <c r="D8" s="36">
        <v>132.64716999999999</v>
      </c>
      <c r="E8" s="52">
        <v>2.7100239634379566</v>
      </c>
      <c r="F8" s="36">
        <v>145.26999999999998</v>
      </c>
      <c r="G8" s="37"/>
      <c r="H8" s="38">
        <f>$A8</f>
        <v>1998</v>
      </c>
      <c r="I8" s="36">
        <v>91.479406647549652</v>
      </c>
      <c r="J8" s="36">
        <v>94.397316703657722</v>
      </c>
      <c r="K8" s="52">
        <v>1.5747006326828872</v>
      </c>
      <c r="L8" s="36">
        <v>6.9254066475496563</v>
      </c>
      <c r="M8" s="36">
        <v>84.554000000000002</v>
      </c>
      <c r="N8" s="36">
        <v>33.553747044231606</v>
      </c>
      <c r="O8" s="39">
        <v>983.36302000000012</v>
      </c>
      <c r="P8" s="36">
        <v>87.909316703657723</v>
      </c>
      <c r="Q8" s="39">
        <v>8505.527450382664</v>
      </c>
      <c r="R8" s="52">
        <v>1.4664702500659765</v>
      </c>
      <c r="S8" s="37"/>
      <c r="T8" s="38">
        <f>$A8</f>
        <v>1998</v>
      </c>
      <c r="U8" s="36">
        <v>229.82399999999998</v>
      </c>
      <c r="V8" s="52">
        <v>4.1764942135039327</v>
      </c>
      <c r="W8" s="37"/>
      <c r="X8" s="38">
        <f>$A8</f>
        <v>1998</v>
      </c>
      <c r="Y8" s="36">
        <v>91.014030000000005</v>
      </c>
      <c r="AA8" s="38">
        <f>$A8</f>
        <v>1998</v>
      </c>
      <c r="AB8" s="36">
        <v>87.890649999999994</v>
      </c>
      <c r="AC8" s="36">
        <v>93.348699497716893</v>
      </c>
      <c r="AE8" s="38">
        <f>$A8</f>
        <v>1998</v>
      </c>
      <c r="AF8" s="36">
        <v>91.014030000000005</v>
      </c>
      <c r="AG8" s="1"/>
      <c r="AH8" s="38">
        <f>$A8</f>
        <v>1998</v>
      </c>
      <c r="AI8" s="36">
        <v>87.890649999999994</v>
      </c>
      <c r="AJ8" s="36">
        <v>93.348699497716893</v>
      </c>
      <c r="AL8" s="38">
        <f>$A8</f>
        <v>1998</v>
      </c>
      <c r="AM8" s="41">
        <v>884.45335900000009</v>
      </c>
      <c r="AN8" s="37">
        <v>76.049300000000002</v>
      </c>
      <c r="AO8" s="41">
        <v>1010.1893595</v>
      </c>
      <c r="AP8" s="37">
        <v>86.860649999999993</v>
      </c>
      <c r="AQ8" s="37">
        <v>11.707360000000001</v>
      </c>
      <c r="AR8" s="37">
        <v>3.2573699999999999</v>
      </c>
      <c r="AS8" s="37">
        <v>91.014030000000005</v>
      </c>
      <c r="AT8" s="37">
        <v>1.03</v>
      </c>
      <c r="AU8" s="37">
        <v>87.890649999999994</v>
      </c>
      <c r="AV8" s="37">
        <v>6.9254066475496563</v>
      </c>
      <c r="AW8" s="42">
        <v>0</v>
      </c>
      <c r="AX8" s="37">
        <v>0</v>
      </c>
      <c r="AY8" s="40">
        <v>80.965243352450344</v>
      </c>
      <c r="AZ8" s="38">
        <f>$A8</f>
        <v>1998</v>
      </c>
      <c r="BA8" s="1">
        <f t="shared" ref="BA8:BA60" si="3">BB8-BB7</f>
        <v>365</v>
      </c>
      <c r="BB8" s="33">
        <v>36160</v>
      </c>
      <c r="BC8" s="43"/>
      <c r="BD8" s="43"/>
      <c r="BE8" s="43"/>
      <c r="BF8" s="43"/>
      <c r="BM8" s="40">
        <v>145.26999999999998</v>
      </c>
      <c r="BN8" s="37"/>
      <c r="BO8" s="37"/>
      <c r="BP8" s="37"/>
      <c r="BQ8" s="40">
        <v>91.479406647549652</v>
      </c>
      <c r="BR8" s="37"/>
      <c r="BS8" s="37"/>
    </row>
    <row r="9" spans="1:71" x14ac:dyDescent="0.2">
      <c r="A9" s="35">
        <f t="shared" si="2"/>
        <v>1999</v>
      </c>
      <c r="B9" s="36">
        <v>128.262</v>
      </c>
      <c r="C9" s="36">
        <v>8.8370200000000008</v>
      </c>
      <c r="D9" s="36">
        <v>137.09902</v>
      </c>
      <c r="E9" s="52">
        <v>2.8019282215118406</v>
      </c>
      <c r="F9" s="36">
        <v>150.16</v>
      </c>
      <c r="G9" s="37"/>
      <c r="H9" s="38">
        <f t="shared" ref="H9:H60" si="4">$A9</f>
        <v>1999</v>
      </c>
      <c r="I9" s="36">
        <v>100.6454317225423</v>
      </c>
      <c r="J9" s="36">
        <v>105.82170872025237</v>
      </c>
      <c r="K9" s="52">
        <v>1.7652780554821506</v>
      </c>
      <c r="L9" s="36">
        <v>7.0944317225423132</v>
      </c>
      <c r="M9" s="36">
        <v>93.550999999999988</v>
      </c>
      <c r="N9" s="36">
        <v>37.124046050274508</v>
      </c>
      <c r="O9" s="39">
        <v>1087.9981299999999</v>
      </c>
      <c r="P9" s="36">
        <v>98.725999999999999</v>
      </c>
      <c r="Q9" s="39">
        <v>9552.0786027397244</v>
      </c>
      <c r="R9" s="52">
        <v>1.6469101039206422</v>
      </c>
      <c r="S9" s="37"/>
      <c r="T9" s="38">
        <f t="shared" ref="T9:T60" si="5">$A9</f>
        <v>1999</v>
      </c>
      <c r="U9" s="36">
        <v>243.71099999999998</v>
      </c>
      <c r="V9" s="52">
        <v>4.448838325432483</v>
      </c>
      <c r="W9" s="37"/>
      <c r="X9" s="38">
        <f t="shared" ref="X9:AA60" si="6">$A9</f>
        <v>1999</v>
      </c>
      <c r="Y9" s="36">
        <v>89.563480000000013</v>
      </c>
      <c r="AA9" s="38">
        <f t="shared" si="6"/>
        <v>1999</v>
      </c>
      <c r="AB9" s="36">
        <v>93.563849999999988</v>
      </c>
      <c r="AC9" s="36">
        <v>99.374207808219182</v>
      </c>
      <c r="AE9" s="38">
        <f t="shared" ref="AE9:AE47" si="7">$A9</f>
        <v>1999</v>
      </c>
      <c r="AF9" s="36">
        <v>89.563480000000013</v>
      </c>
      <c r="AG9" s="1"/>
      <c r="AH9" s="38">
        <f t="shared" ref="AH9:AH47" si="8">$A9</f>
        <v>1999</v>
      </c>
      <c r="AI9" s="36">
        <v>93.563849999999988</v>
      </c>
      <c r="AJ9" s="36">
        <v>99.374207808219182</v>
      </c>
      <c r="AL9" s="38">
        <f t="shared" ref="AL9:AL60" si="9">$A9</f>
        <v>1999</v>
      </c>
      <c r="AM9" s="41">
        <v>875.0737644152091</v>
      </c>
      <c r="AN9" s="37">
        <v>75.242800035701549</v>
      </c>
      <c r="AO9" s="41">
        <v>1075.2033855</v>
      </c>
      <c r="AP9" s="37">
        <v>92.450849999999988</v>
      </c>
      <c r="AQ9" s="37">
        <v>11.84985996429846</v>
      </c>
      <c r="AR9" s="37">
        <v>2.4708200000000002</v>
      </c>
      <c r="AS9" s="37">
        <v>89.563480000000013</v>
      </c>
      <c r="AT9" s="37">
        <v>1.113</v>
      </c>
      <c r="AU9" s="37">
        <v>93.563849999999988</v>
      </c>
      <c r="AV9" s="37">
        <v>7.0944317225423132</v>
      </c>
      <c r="AW9" s="42">
        <v>0</v>
      </c>
      <c r="AX9" s="37">
        <v>0</v>
      </c>
      <c r="AY9" s="40">
        <v>86.469418277457677</v>
      </c>
      <c r="AZ9" s="38">
        <f t="shared" ref="AZ9:AZ60" si="10">$A9</f>
        <v>1999</v>
      </c>
      <c r="BA9" s="1">
        <f t="shared" si="3"/>
        <v>365</v>
      </c>
      <c r="BB9" s="33">
        <v>36525</v>
      </c>
      <c r="BC9" s="43"/>
      <c r="BD9" s="43"/>
      <c r="BE9" s="43"/>
      <c r="BF9" s="43"/>
      <c r="BM9" s="40">
        <v>150.16</v>
      </c>
      <c r="BN9" s="37"/>
      <c r="BO9" s="37"/>
      <c r="BP9" s="37"/>
      <c r="BQ9" s="40">
        <v>100.6454317225423</v>
      </c>
      <c r="BR9" s="37"/>
      <c r="BS9" s="37"/>
    </row>
    <row r="10" spans="1:71" x14ac:dyDescent="0.2">
      <c r="A10" s="35">
        <f t="shared" si="2"/>
        <v>2000</v>
      </c>
      <c r="B10" s="36">
        <v>117.88249</v>
      </c>
      <c r="C10" s="36">
        <v>8.36252</v>
      </c>
      <c r="D10" s="36">
        <v>126.24501000000001</v>
      </c>
      <c r="E10" s="52">
        <v>2.5745335881561062</v>
      </c>
      <c r="F10" s="36">
        <v>138.29</v>
      </c>
      <c r="G10" s="37"/>
      <c r="H10" s="38">
        <f t="shared" si="4"/>
        <v>2000</v>
      </c>
      <c r="I10" s="36">
        <v>110.03098556280504</v>
      </c>
      <c r="J10" s="36">
        <v>115.57711430780634</v>
      </c>
      <c r="K10" s="52">
        <v>1.9227462746279349</v>
      </c>
      <c r="L10" s="36">
        <v>7.2708055628050463</v>
      </c>
      <c r="M10" s="36">
        <v>102.76017999999999</v>
      </c>
      <c r="N10" s="36">
        <v>40.778544905500716</v>
      </c>
      <c r="O10" s="39">
        <v>1195.1008933999999</v>
      </c>
      <c r="P10" s="36">
        <v>108.30499999999999</v>
      </c>
      <c r="Q10" s="39">
        <v>10450.248838797814</v>
      </c>
      <c r="R10" s="52">
        <v>1.8017670411720368</v>
      </c>
      <c r="S10" s="37"/>
      <c r="T10" s="38">
        <f t="shared" si="5"/>
        <v>2000</v>
      </c>
      <c r="U10" s="36">
        <v>241.05017999999998</v>
      </c>
      <c r="V10" s="52">
        <v>4.376300629328143</v>
      </c>
      <c r="W10" s="37"/>
      <c r="X10" s="38">
        <f t="shared" si="6"/>
        <v>2000</v>
      </c>
      <c r="Y10" s="36">
        <v>89.194960000000009</v>
      </c>
      <c r="AA10" s="38">
        <f t="shared" si="6"/>
        <v>2000</v>
      </c>
      <c r="AB10" s="36">
        <v>96.858109999999982</v>
      </c>
      <c r="AC10" s="36">
        <v>102.87304285844749</v>
      </c>
      <c r="AE10" s="38">
        <f t="shared" si="7"/>
        <v>2000</v>
      </c>
      <c r="AF10" s="36">
        <v>89.194960000000009</v>
      </c>
      <c r="AG10" s="1"/>
      <c r="AH10" s="38">
        <f t="shared" si="8"/>
        <v>2000</v>
      </c>
      <c r="AI10" s="36">
        <v>96.858109999999982</v>
      </c>
      <c r="AJ10" s="36">
        <v>102.87304285844749</v>
      </c>
      <c r="AL10" s="38">
        <f t="shared" si="9"/>
        <v>2000</v>
      </c>
      <c r="AM10" s="41">
        <v>883.14614700000016</v>
      </c>
      <c r="AN10" s="37">
        <v>75.936900000000009</v>
      </c>
      <c r="AO10" s="41">
        <v>1112.1238671999999</v>
      </c>
      <c r="AP10" s="37">
        <v>95.625439999999983</v>
      </c>
      <c r="AQ10" s="37">
        <v>11.05048</v>
      </c>
      <c r="AR10" s="37">
        <v>2.2075800000000001</v>
      </c>
      <c r="AS10" s="37">
        <v>89.194960000000009</v>
      </c>
      <c r="AT10" s="37">
        <v>1.2326700000000002</v>
      </c>
      <c r="AU10" s="37">
        <v>96.858109999999982</v>
      </c>
      <c r="AV10" s="37">
        <v>7.2708055628050463</v>
      </c>
      <c r="AW10" s="42">
        <v>0</v>
      </c>
      <c r="AX10" s="37">
        <v>0</v>
      </c>
      <c r="AY10" s="40">
        <v>89.587304437194931</v>
      </c>
      <c r="AZ10" s="38">
        <f t="shared" si="10"/>
        <v>2000</v>
      </c>
      <c r="BA10" s="1">
        <f t="shared" si="3"/>
        <v>366</v>
      </c>
      <c r="BB10" s="33">
        <v>36891</v>
      </c>
      <c r="BC10" s="43"/>
      <c r="BD10" s="43"/>
      <c r="BE10" s="43"/>
      <c r="BF10" s="43"/>
      <c r="BM10" s="40">
        <v>138.29</v>
      </c>
      <c r="BN10" s="37"/>
      <c r="BO10" s="37"/>
      <c r="BP10" s="37"/>
      <c r="BQ10" s="40">
        <v>110.03098556280504</v>
      </c>
      <c r="BR10" s="37"/>
      <c r="BS10" s="37"/>
    </row>
    <row r="11" spans="1:71" x14ac:dyDescent="0.2">
      <c r="A11" s="35">
        <f t="shared" si="2"/>
        <v>2001</v>
      </c>
      <c r="B11" s="36">
        <v>108.38657000000002</v>
      </c>
      <c r="C11" s="36">
        <v>8.2918099999999999</v>
      </c>
      <c r="D11" s="36">
        <v>116.67838000000002</v>
      </c>
      <c r="E11" s="52">
        <v>2.3896728687664144</v>
      </c>
      <c r="F11" s="36">
        <v>127.83999999999997</v>
      </c>
      <c r="G11" s="37"/>
      <c r="H11" s="38">
        <f t="shared" si="4"/>
        <v>2001</v>
      </c>
      <c r="I11" s="36">
        <v>106.80646621372374</v>
      </c>
      <c r="J11" s="36">
        <v>112.15597915304222</v>
      </c>
      <c r="K11" s="52">
        <v>1.8709439791165261</v>
      </c>
      <c r="L11" s="36">
        <v>7.6829962137237464</v>
      </c>
      <c r="M11" s="36">
        <v>99.123469999999998</v>
      </c>
      <c r="N11" s="36">
        <v>39.335381395634506</v>
      </c>
      <c r="O11" s="39">
        <v>1152.8059561</v>
      </c>
      <c r="P11" s="36">
        <v>104.47160000000001</v>
      </c>
      <c r="Q11" s="39">
        <v>10107.985079452055</v>
      </c>
      <c r="R11" s="52">
        <v>1.7427560481813889</v>
      </c>
      <c r="S11" s="37"/>
      <c r="T11" s="38">
        <f t="shared" si="5"/>
        <v>2001</v>
      </c>
      <c r="U11" s="36">
        <v>226.96346999999997</v>
      </c>
      <c r="V11" s="52">
        <v>4.132428916947803</v>
      </c>
      <c r="W11" s="37"/>
      <c r="X11" s="38">
        <f t="shared" si="6"/>
        <v>2001</v>
      </c>
      <c r="Y11" s="36">
        <v>87.564570000000003</v>
      </c>
      <c r="AA11" s="38">
        <f t="shared" si="6"/>
        <v>2001</v>
      </c>
      <c r="AB11" s="36">
        <v>96.35915</v>
      </c>
      <c r="AC11" s="36">
        <v>102.34309721461189</v>
      </c>
      <c r="AE11" s="38">
        <f t="shared" si="7"/>
        <v>2001</v>
      </c>
      <c r="AF11" s="36">
        <v>87.564570000000003</v>
      </c>
      <c r="AG11" s="1"/>
      <c r="AH11" s="38">
        <f t="shared" si="8"/>
        <v>2001</v>
      </c>
      <c r="AI11" s="36">
        <v>96.35915</v>
      </c>
      <c r="AJ11" s="36">
        <v>102.34309721461189</v>
      </c>
      <c r="AL11" s="38">
        <f t="shared" si="9"/>
        <v>2001</v>
      </c>
      <c r="AM11" s="41">
        <v>876.63974350000012</v>
      </c>
      <c r="AN11" s="37">
        <v>75.37745000000001</v>
      </c>
      <c r="AO11" s="41">
        <v>1109.2839375000001</v>
      </c>
      <c r="AP11" s="37">
        <v>95.381249999999994</v>
      </c>
      <c r="AQ11" s="37">
        <v>9.7537599999999998</v>
      </c>
      <c r="AR11" s="37">
        <v>2.43336</v>
      </c>
      <c r="AS11" s="37">
        <v>87.564570000000003</v>
      </c>
      <c r="AT11" s="37">
        <v>0.97789999999999999</v>
      </c>
      <c r="AU11" s="37">
        <v>96.35915</v>
      </c>
      <c r="AV11" s="37">
        <v>7.6829962137237464</v>
      </c>
      <c r="AW11" s="42">
        <v>0</v>
      </c>
      <c r="AX11" s="37">
        <v>0</v>
      </c>
      <c r="AY11" s="40">
        <v>88.676153786276259</v>
      </c>
      <c r="AZ11" s="38">
        <f t="shared" si="10"/>
        <v>2001</v>
      </c>
      <c r="BA11" s="1">
        <f t="shared" si="3"/>
        <v>365</v>
      </c>
      <c r="BB11" s="33">
        <v>37256</v>
      </c>
      <c r="BC11" s="43"/>
      <c r="BD11" s="43"/>
      <c r="BE11" s="43"/>
      <c r="BF11" s="43"/>
      <c r="BM11" s="40">
        <v>127.83999999999997</v>
      </c>
      <c r="BN11" s="37"/>
      <c r="BO11" s="37"/>
      <c r="BP11" s="37"/>
      <c r="BQ11" s="40">
        <v>106.80646621372374</v>
      </c>
      <c r="BR11" s="37"/>
      <c r="BS11" s="37"/>
    </row>
    <row r="12" spans="1:71" x14ac:dyDescent="0.2">
      <c r="A12" s="35">
        <f t="shared" si="2"/>
        <v>2002</v>
      </c>
      <c r="B12" s="36">
        <v>107.43019999999999</v>
      </c>
      <c r="C12" s="36">
        <v>8.5140600000000006</v>
      </c>
      <c r="D12" s="36">
        <v>115.94425999999999</v>
      </c>
      <c r="E12" s="52">
        <v>2.3764478035548886</v>
      </c>
      <c r="F12" s="36">
        <v>127.04000000000002</v>
      </c>
      <c r="G12" s="37"/>
      <c r="H12" s="38">
        <f t="shared" si="4"/>
        <v>2002</v>
      </c>
      <c r="I12" s="36">
        <v>104.27022776391823</v>
      </c>
      <c r="J12" s="36">
        <v>109.58767842871573</v>
      </c>
      <c r="K12" s="52">
        <v>1.8281005496977305</v>
      </c>
      <c r="L12" s="36">
        <v>7.4481377639182327</v>
      </c>
      <c r="M12" s="36">
        <v>96.822090000000003</v>
      </c>
      <c r="N12" s="36">
        <v>38.422119783260719</v>
      </c>
      <c r="O12" s="39">
        <v>1126.0409067000001</v>
      </c>
      <c r="P12" s="36">
        <v>102.1382</v>
      </c>
      <c r="Q12" s="39">
        <v>9882.2206383561643</v>
      </c>
      <c r="R12" s="52">
        <v>1.7038311445441663</v>
      </c>
      <c r="S12" s="37"/>
      <c r="T12" s="38">
        <f t="shared" si="5"/>
        <v>2002</v>
      </c>
      <c r="U12" s="36">
        <v>223.86209000000002</v>
      </c>
      <c r="V12" s="52">
        <v>4.0802789480990551</v>
      </c>
      <c r="W12" s="37"/>
      <c r="X12" s="38">
        <f t="shared" si="6"/>
        <v>2002</v>
      </c>
      <c r="Y12" s="36">
        <v>86.630759999999995</v>
      </c>
      <c r="AA12" s="38">
        <f t="shared" si="6"/>
        <v>2002</v>
      </c>
      <c r="AB12" s="36">
        <v>95.101770000000002</v>
      </c>
      <c r="AC12" s="36">
        <v>101.00763334246578</v>
      </c>
      <c r="AE12" s="38">
        <f t="shared" si="7"/>
        <v>2002</v>
      </c>
      <c r="AF12" s="36">
        <v>86.630759999999995</v>
      </c>
      <c r="AG12" s="1"/>
      <c r="AH12" s="38">
        <f t="shared" si="8"/>
        <v>2002</v>
      </c>
      <c r="AI12" s="36">
        <v>95.101770000000002</v>
      </c>
      <c r="AJ12" s="36">
        <v>101.00763334246578</v>
      </c>
      <c r="AL12" s="38">
        <f t="shared" si="9"/>
        <v>2002</v>
      </c>
      <c r="AM12" s="41">
        <v>860.26993700000003</v>
      </c>
      <c r="AN12" s="37">
        <v>73.969899999999996</v>
      </c>
      <c r="AO12" s="41">
        <v>1095.2536218</v>
      </c>
      <c r="AP12" s="37">
        <v>94.174859999999995</v>
      </c>
      <c r="AQ12" s="37">
        <v>10.617229999999999</v>
      </c>
      <c r="AR12" s="37">
        <v>2.0436300000000003</v>
      </c>
      <c r="AS12" s="37">
        <v>86.630759999999995</v>
      </c>
      <c r="AT12" s="37">
        <v>0.92691000000000001</v>
      </c>
      <c r="AU12" s="37">
        <v>95.101770000000002</v>
      </c>
      <c r="AV12" s="37">
        <v>7.4481377639182327</v>
      </c>
      <c r="AW12" s="42">
        <v>0</v>
      </c>
      <c r="AX12" s="37">
        <v>0</v>
      </c>
      <c r="AY12" s="40">
        <v>87.653632236081762</v>
      </c>
      <c r="AZ12" s="38">
        <f t="shared" si="10"/>
        <v>2002</v>
      </c>
      <c r="BA12" s="1">
        <f t="shared" si="3"/>
        <v>365</v>
      </c>
      <c r="BB12" s="33">
        <v>37621</v>
      </c>
      <c r="BC12" s="43"/>
      <c r="BD12" s="43"/>
      <c r="BE12" s="43"/>
      <c r="BF12" s="43"/>
      <c r="BM12" s="40">
        <v>127.04000000000002</v>
      </c>
      <c r="BN12" s="37"/>
      <c r="BO12" s="37"/>
      <c r="BP12" s="37"/>
      <c r="BQ12" s="40">
        <v>104.27022776391823</v>
      </c>
      <c r="BR12" s="37"/>
      <c r="BS12" s="37"/>
    </row>
    <row r="13" spans="1:71" x14ac:dyDescent="0.2">
      <c r="A13" s="35">
        <f t="shared" si="2"/>
        <v>2003</v>
      </c>
      <c r="B13" s="36">
        <v>97.834930000000014</v>
      </c>
      <c r="C13" s="36">
        <v>8.2380100000000027</v>
      </c>
      <c r="D13" s="36">
        <v>106.07294000000002</v>
      </c>
      <c r="E13" s="52">
        <v>2.1770814816601116</v>
      </c>
      <c r="F13" s="36">
        <v>116.23000000000002</v>
      </c>
      <c r="G13" s="37"/>
      <c r="H13" s="38">
        <f t="shared" si="4"/>
        <v>2003</v>
      </c>
      <c r="I13" s="36">
        <v>103.6128762507045</v>
      </c>
      <c r="J13" s="36">
        <v>109.13249664202962</v>
      </c>
      <c r="K13" s="52">
        <v>1.8205073778522798</v>
      </c>
      <c r="L13" s="36">
        <v>7.224396250704487</v>
      </c>
      <c r="M13" s="36">
        <v>96.388480000000015</v>
      </c>
      <c r="N13" s="36">
        <v>38.250049387349833</v>
      </c>
      <c r="O13" s="39">
        <v>1120.9980224000003</v>
      </c>
      <c r="P13" s="36">
        <v>101.9068</v>
      </c>
      <c r="Q13" s="39">
        <v>9859.8318958904092</v>
      </c>
      <c r="R13" s="52">
        <v>1.6999710165328292</v>
      </c>
      <c r="S13" s="37"/>
      <c r="T13" s="38">
        <f t="shared" si="5"/>
        <v>2003</v>
      </c>
      <c r="U13" s="36">
        <v>212.61848000000003</v>
      </c>
      <c r="V13" s="52">
        <v>3.8770524981929411</v>
      </c>
      <c r="W13" s="37"/>
      <c r="X13" s="38">
        <f t="shared" si="6"/>
        <v>2003</v>
      </c>
      <c r="Y13" s="36">
        <v>86.770669999999996</v>
      </c>
      <c r="AA13" s="38">
        <f t="shared" si="6"/>
        <v>2003</v>
      </c>
      <c r="AB13" s="36">
        <v>95.364130000000003</v>
      </c>
      <c r="AC13" s="36">
        <v>101.28628601826486</v>
      </c>
      <c r="AE13" s="38">
        <f t="shared" si="7"/>
        <v>2003</v>
      </c>
      <c r="AF13" s="36">
        <v>86.770669999999996</v>
      </c>
      <c r="AG13" s="1"/>
      <c r="AH13" s="38">
        <f t="shared" si="8"/>
        <v>2003</v>
      </c>
      <c r="AI13" s="36">
        <v>95.364130000000003</v>
      </c>
      <c r="AJ13" s="36">
        <v>101.28628601826486</v>
      </c>
      <c r="AL13" s="38">
        <f t="shared" si="9"/>
        <v>2003</v>
      </c>
      <c r="AM13" s="41">
        <v>854.43121180000003</v>
      </c>
      <c r="AN13" s="37">
        <v>73.467860000000002</v>
      </c>
      <c r="AO13" s="41">
        <v>1099.0638424000001</v>
      </c>
      <c r="AP13" s="37">
        <v>94.502480000000006</v>
      </c>
      <c r="AQ13" s="37">
        <v>11.423440000000001</v>
      </c>
      <c r="AR13" s="37">
        <v>1.87937</v>
      </c>
      <c r="AS13" s="37">
        <v>86.770669999999996</v>
      </c>
      <c r="AT13" s="37">
        <v>0.86165000000000003</v>
      </c>
      <c r="AU13" s="37">
        <v>95.364130000000003</v>
      </c>
      <c r="AV13" s="37">
        <v>7.224396250704487</v>
      </c>
      <c r="AW13" s="42">
        <v>0</v>
      </c>
      <c r="AX13" s="37">
        <v>0</v>
      </c>
      <c r="AY13" s="40">
        <v>88.139733749295516</v>
      </c>
      <c r="AZ13" s="38">
        <f t="shared" si="10"/>
        <v>2003</v>
      </c>
      <c r="BA13" s="1">
        <f t="shared" si="3"/>
        <v>365</v>
      </c>
      <c r="BB13" s="33">
        <v>37986</v>
      </c>
      <c r="BC13" s="43"/>
      <c r="BD13" s="43"/>
      <c r="BE13" s="43"/>
      <c r="BF13" s="43"/>
      <c r="BM13" s="40">
        <v>116.23000000000002</v>
      </c>
      <c r="BN13" s="37"/>
      <c r="BO13" s="37"/>
      <c r="BP13" s="37"/>
      <c r="BQ13" s="40">
        <v>103.6128762507045</v>
      </c>
      <c r="BR13" s="37"/>
      <c r="BS13" s="37"/>
    </row>
    <row r="14" spans="1:71" x14ac:dyDescent="0.2">
      <c r="A14" s="35">
        <f t="shared" si="2"/>
        <v>2004</v>
      </c>
      <c r="B14" s="36">
        <v>87.516430000000014</v>
      </c>
      <c r="C14" s="36">
        <v>7.8575899999999992</v>
      </c>
      <c r="D14" s="36">
        <v>95.374020000000016</v>
      </c>
      <c r="E14" s="52">
        <v>1.9551082122786707</v>
      </c>
      <c r="F14" s="36">
        <v>104.52999999999999</v>
      </c>
      <c r="G14" s="37"/>
      <c r="H14" s="38">
        <f t="shared" si="4"/>
        <v>2004</v>
      </c>
      <c r="I14" s="36">
        <v>96.80346389256971</v>
      </c>
      <c r="J14" s="36">
        <v>101.97770604247039</v>
      </c>
      <c r="K14" s="52">
        <v>1.6965058832154898</v>
      </c>
      <c r="L14" s="36">
        <v>7.0119438925697253</v>
      </c>
      <c r="M14" s="36">
        <v>89.791519999999991</v>
      </c>
      <c r="N14" s="36">
        <v>35.632163455271929</v>
      </c>
      <c r="O14" s="39">
        <v>1044.2753776</v>
      </c>
      <c r="P14" s="36">
        <v>94.964500000000001</v>
      </c>
      <c r="Q14" s="39">
        <v>9163.0363866120224</v>
      </c>
      <c r="R14" s="52">
        <v>1.5798338597606936</v>
      </c>
      <c r="S14" s="37"/>
      <c r="T14" s="38">
        <f t="shared" si="5"/>
        <v>2004</v>
      </c>
      <c r="U14" s="36">
        <v>194.32151999999996</v>
      </c>
      <c r="V14" s="52">
        <v>3.5349420720393643</v>
      </c>
      <c r="W14" s="37"/>
      <c r="X14" s="38">
        <f t="shared" si="6"/>
        <v>2004</v>
      </c>
      <c r="Y14" s="36">
        <v>89.070900000000023</v>
      </c>
      <c r="AA14" s="38">
        <f t="shared" si="6"/>
        <v>2004</v>
      </c>
      <c r="AB14" s="36">
        <v>97.441179999999989</v>
      </c>
      <c r="AC14" s="36">
        <v>103.4923217716895</v>
      </c>
      <c r="AE14" s="38">
        <f t="shared" si="7"/>
        <v>2004</v>
      </c>
      <c r="AF14" s="36">
        <v>89.070900000000023</v>
      </c>
      <c r="AG14" s="1"/>
      <c r="AH14" s="38">
        <f t="shared" si="8"/>
        <v>2004</v>
      </c>
      <c r="AI14" s="36">
        <v>97.441179999999989</v>
      </c>
      <c r="AJ14" s="36">
        <v>103.4923217716895</v>
      </c>
      <c r="AL14" s="38">
        <f t="shared" si="9"/>
        <v>2004</v>
      </c>
      <c r="AM14" s="41">
        <v>875.54129000000023</v>
      </c>
      <c r="AN14" s="37">
        <v>75.283000000000015</v>
      </c>
      <c r="AO14" s="41">
        <v>1123.2199338999999</v>
      </c>
      <c r="AP14" s="37">
        <v>96.579529999999991</v>
      </c>
      <c r="AQ14" s="37">
        <v>11.566889999999999</v>
      </c>
      <c r="AR14" s="37">
        <v>2.2210100000000002</v>
      </c>
      <c r="AS14" s="37">
        <v>89.070900000000023</v>
      </c>
      <c r="AT14" s="37">
        <v>0.86165000000000003</v>
      </c>
      <c r="AU14" s="37">
        <v>97.441179999999989</v>
      </c>
      <c r="AV14" s="37">
        <v>7.0119438925697253</v>
      </c>
      <c r="AW14" s="42">
        <v>0</v>
      </c>
      <c r="AX14" s="37">
        <v>0</v>
      </c>
      <c r="AY14" s="40">
        <v>90.429236107430256</v>
      </c>
      <c r="AZ14" s="38">
        <f t="shared" si="10"/>
        <v>2004</v>
      </c>
      <c r="BA14" s="1">
        <f t="shared" si="3"/>
        <v>366</v>
      </c>
      <c r="BB14" s="33">
        <v>38352</v>
      </c>
      <c r="BC14" s="43"/>
      <c r="BD14" s="43"/>
      <c r="BE14" s="43"/>
      <c r="BF14" s="43"/>
      <c r="BM14" s="40">
        <v>104.52999999999999</v>
      </c>
      <c r="BN14" s="37"/>
      <c r="BO14" s="37"/>
      <c r="BP14" s="37"/>
      <c r="BQ14" s="40">
        <v>96.80346389256971</v>
      </c>
      <c r="BR14" s="37"/>
      <c r="BS14" s="37"/>
    </row>
    <row r="15" spans="1:71" x14ac:dyDescent="0.2">
      <c r="A15" s="35">
        <f t="shared" si="2"/>
        <v>2005</v>
      </c>
      <c r="B15" s="36">
        <v>77.1785</v>
      </c>
      <c r="C15" s="36">
        <v>7.5426299999999999</v>
      </c>
      <c r="D15" s="36">
        <v>84.721130000000002</v>
      </c>
      <c r="E15" s="52">
        <v>1.7452008551316507</v>
      </c>
      <c r="F15" s="36">
        <v>92.89</v>
      </c>
      <c r="G15" s="37"/>
      <c r="H15" s="38">
        <f t="shared" si="4"/>
        <v>2005</v>
      </c>
      <c r="I15" s="36">
        <v>88.576854464312504</v>
      </c>
      <c r="J15" s="36">
        <v>93.08303443511609</v>
      </c>
      <c r="K15" s="52">
        <v>1.5527762688125293</v>
      </c>
      <c r="L15" s="36">
        <v>6.6665044643125047</v>
      </c>
      <c r="M15" s="36">
        <v>81.910349999999994</v>
      </c>
      <c r="N15" s="36">
        <v>32.504661686076069</v>
      </c>
      <c r="O15" s="39">
        <v>952.61737049999999</v>
      </c>
      <c r="P15" s="36">
        <v>86.415330000000012</v>
      </c>
      <c r="Q15" s="39">
        <v>8360.9791204109588</v>
      </c>
      <c r="R15" s="52">
        <v>1.441548124208786</v>
      </c>
      <c r="S15" s="37"/>
      <c r="T15" s="38">
        <f t="shared" si="5"/>
        <v>2005</v>
      </c>
      <c r="U15" s="36">
        <v>174.80034999999998</v>
      </c>
      <c r="V15" s="52">
        <v>3.1867489793404369</v>
      </c>
      <c r="W15" s="37"/>
      <c r="X15" s="38">
        <f t="shared" si="6"/>
        <v>2005</v>
      </c>
      <c r="Y15" s="36">
        <v>91.517700000000005</v>
      </c>
      <c r="AA15" s="38">
        <f t="shared" si="6"/>
        <v>2005</v>
      </c>
      <c r="AB15" s="36">
        <v>94.956669999999988</v>
      </c>
      <c r="AC15" s="36">
        <v>100.85352256621005</v>
      </c>
      <c r="AE15" s="38">
        <f t="shared" si="7"/>
        <v>2005</v>
      </c>
      <c r="AF15" s="36">
        <v>91.517700000000005</v>
      </c>
      <c r="AG15" s="1"/>
      <c r="AH15" s="38">
        <f t="shared" si="8"/>
        <v>2005</v>
      </c>
      <c r="AI15" s="36">
        <v>94.956669999999988</v>
      </c>
      <c r="AJ15" s="36">
        <v>100.85352256621005</v>
      </c>
      <c r="AL15" s="38">
        <f t="shared" si="9"/>
        <v>2005</v>
      </c>
      <c r="AM15" s="41">
        <v>905.66787460000023</v>
      </c>
      <c r="AN15" s="37">
        <v>77.87342000000001</v>
      </c>
      <c r="AO15" s="41">
        <v>1096.4331364</v>
      </c>
      <c r="AP15" s="37">
        <v>94.276279999999986</v>
      </c>
      <c r="AQ15" s="37">
        <v>11.464559999999999</v>
      </c>
      <c r="AR15" s="37">
        <v>2.1797199999999997</v>
      </c>
      <c r="AS15" s="37">
        <v>91.517700000000005</v>
      </c>
      <c r="AT15" s="37">
        <v>0.68038999999999994</v>
      </c>
      <c r="AU15" s="37">
        <v>94.956669999999988</v>
      </c>
      <c r="AV15" s="37">
        <v>6.6665044643125047</v>
      </c>
      <c r="AW15" s="42">
        <v>0</v>
      </c>
      <c r="AX15" s="37">
        <v>0</v>
      </c>
      <c r="AY15" s="40">
        <v>88.290165535687478</v>
      </c>
      <c r="AZ15" s="38">
        <f t="shared" si="10"/>
        <v>2005</v>
      </c>
      <c r="BA15" s="1">
        <f t="shared" si="3"/>
        <v>365</v>
      </c>
      <c r="BB15" s="33">
        <v>38717</v>
      </c>
      <c r="BC15" s="43"/>
      <c r="BD15" s="43"/>
      <c r="BE15" s="43"/>
      <c r="BF15" s="43"/>
      <c r="BM15" s="40">
        <v>92.89</v>
      </c>
      <c r="BN15" s="37"/>
      <c r="BO15" s="37"/>
      <c r="BP15" s="37"/>
      <c r="BQ15" s="40">
        <v>88.576854464312504</v>
      </c>
      <c r="BR15" s="37"/>
      <c r="BS15" s="37"/>
    </row>
    <row r="16" spans="1:71" x14ac:dyDescent="0.2">
      <c r="A16" s="35">
        <f t="shared" si="2"/>
        <v>2006</v>
      </c>
      <c r="B16" s="36">
        <v>69.664660000000012</v>
      </c>
      <c r="C16" s="36">
        <v>6.9131999999999989</v>
      </c>
      <c r="D16" s="36">
        <v>76.577860000000015</v>
      </c>
      <c r="E16" s="52">
        <v>1.5780851054830667</v>
      </c>
      <c r="F16" s="36">
        <v>83.95</v>
      </c>
      <c r="G16" s="37"/>
      <c r="H16" s="38">
        <f t="shared" si="4"/>
        <v>2006</v>
      </c>
      <c r="I16" s="36">
        <v>80.275640279393215</v>
      </c>
      <c r="J16" s="36">
        <v>84.058489586043507</v>
      </c>
      <c r="K16" s="52">
        <v>1.4022321963774804</v>
      </c>
      <c r="L16" s="36">
        <v>6.2183702793932119</v>
      </c>
      <c r="M16" s="36">
        <v>74.057270000000003</v>
      </c>
      <c r="N16" s="36">
        <v>29.388306932449822</v>
      </c>
      <c r="O16" s="39">
        <v>861.28605010000012</v>
      </c>
      <c r="P16" s="36">
        <v>77.838999999999999</v>
      </c>
      <c r="Q16" s="39">
        <v>7531.1898219178074</v>
      </c>
      <c r="R16" s="52">
        <v>1.2984810037789323</v>
      </c>
      <c r="S16" s="37"/>
      <c r="T16" s="38">
        <f t="shared" si="5"/>
        <v>2006</v>
      </c>
      <c r="U16" s="36">
        <v>158.00727000000001</v>
      </c>
      <c r="V16" s="52">
        <v>2.876566109261999</v>
      </c>
      <c r="W16" s="37"/>
      <c r="X16" s="38">
        <f t="shared" si="6"/>
        <v>2006</v>
      </c>
      <c r="Y16" s="36">
        <v>90.598010000000016</v>
      </c>
      <c r="AA16" s="38">
        <f t="shared" si="6"/>
        <v>2006</v>
      </c>
      <c r="AB16" s="36">
        <v>90.059669999999997</v>
      </c>
      <c r="AC16" s="36">
        <v>95.652416630136983</v>
      </c>
      <c r="AE16" s="38">
        <f t="shared" si="7"/>
        <v>2006</v>
      </c>
      <c r="AF16" s="36">
        <v>90.598010000000016</v>
      </c>
      <c r="AG16" s="1"/>
      <c r="AH16" s="38">
        <f t="shared" si="8"/>
        <v>2006</v>
      </c>
      <c r="AI16" s="36">
        <v>90.059669999999997</v>
      </c>
      <c r="AJ16" s="36">
        <v>95.652416630136983</v>
      </c>
      <c r="AL16" s="38">
        <f t="shared" si="9"/>
        <v>2006</v>
      </c>
      <c r="AM16" s="41">
        <v>899.8978827000002</v>
      </c>
      <c r="AN16" s="37">
        <v>77.377290000000016</v>
      </c>
      <c r="AO16" s="41">
        <v>1039.4810264</v>
      </c>
      <c r="AP16" s="37">
        <v>89.379279999999994</v>
      </c>
      <c r="AQ16" s="37">
        <v>10.73434</v>
      </c>
      <c r="AR16" s="37">
        <v>2.48638</v>
      </c>
      <c r="AS16" s="37">
        <v>90.598010000000016</v>
      </c>
      <c r="AT16" s="37">
        <v>0.68038999999999994</v>
      </c>
      <c r="AU16" s="37">
        <v>90.059669999999997</v>
      </c>
      <c r="AV16" s="37">
        <v>6.2183702793932119</v>
      </c>
      <c r="AW16" s="42">
        <v>0</v>
      </c>
      <c r="AX16" s="37">
        <v>0</v>
      </c>
      <c r="AY16" s="40">
        <v>83.841299720606784</v>
      </c>
      <c r="AZ16" s="38">
        <f t="shared" si="10"/>
        <v>2006</v>
      </c>
      <c r="BA16" s="1">
        <f t="shared" si="3"/>
        <v>365</v>
      </c>
      <c r="BB16" s="33">
        <v>39082</v>
      </c>
      <c r="BC16" s="43"/>
      <c r="BD16" s="43"/>
      <c r="BE16" s="43"/>
      <c r="BF16" s="43"/>
      <c r="BM16" s="40">
        <v>83.95</v>
      </c>
      <c r="BN16" s="37"/>
      <c r="BO16" s="37"/>
      <c r="BP16" s="37"/>
      <c r="BQ16" s="40">
        <v>80.275640279393215</v>
      </c>
      <c r="BR16" s="37"/>
      <c r="BS16" s="37"/>
    </row>
    <row r="17" spans="1:71" x14ac:dyDescent="0.2">
      <c r="A17" s="35">
        <f t="shared" si="2"/>
        <v>2007</v>
      </c>
      <c r="B17" s="36">
        <v>70.357019999999991</v>
      </c>
      <c r="C17" s="36">
        <v>6.21807</v>
      </c>
      <c r="D17" s="36">
        <v>76.575089999999989</v>
      </c>
      <c r="E17" s="52">
        <v>1.5734439337023529</v>
      </c>
      <c r="F17" s="36">
        <v>83.91</v>
      </c>
      <c r="G17" s="37"/>
      <c r="H17" s="38">
        <f t="shared" si="4"/>
        <v>2007</v>
      </c>
      <c r="I17" s="36">
        <v>72.580942925395192</v>
      </c>
      <c r="J17" s="36">
        <v>76.419359162121779</v>
      </c>
      <c r="K17" s="52">
        <v>1.2747990877705861</v>
      </c>
      <c r="L17" s="36">
        <v>5.9790929253951965</v>
      </c>
      <c r="M17" s="36">
        <v>66.601849999999999</v>
      </c>
      <c r="N17" s="36">
        <v>26.429756458332626</v>
      </c>
      <c r="O17" s="39">
        <v>774.57951550000007</v>
      </c>
      <c r="P17" s="36">
        <v>70.439190000000011</v>
      </c>
      <c r="Q17" s="39">
        <v>6815.2328626027411</v>
      </c>
      <c r="R17" s="52">
        <v>1.1750401487246105</v>
      </c>
      <c r="S17" s="37"/>
      <c r="T17" s="38">
        <f t="shared" si="5"/>
        <v>2007</v>
      </c>
      <c r="U17" s="36">
        <v>150.51184999999998</v>
      </c>
      <c r="V17" s="52">
        <v>2.7484840824269634</v>
      </c>
      <c r="W17" s="37"/>
      <c r="X17" s="38">
        <f t="shared" si="6"/>
        <v>2007</v>
      </c>
      <c r="Y17" s="36">
        <v>87.874880000000005</v>
      </c>
      <c r="AA17" s="38">
        <f t="shared" si="6"/>
        <v>2007</v>
      </c>
      <c r="AB17" s="36">
        <v>91.055240000000012</v>
      </c>
      <c r="AC17" s="36">
        <v>96.709811981735186</v>
      </c>
      <c r="AE17" s="38">
        <f t="shared" si="7"/>
        <v>2007</v>
      </c>
      <c r="AF17" s="36">
        <v>87.874880000000005</v>
      </c>
      <c r="AG17" s="1"/>
      <c r="AH17" s="38">
        <f t="shared" si="8"/>
        <v>2007</v>
      </c>
      <c r="AI17" s="36">
        <v>91.055240000000012</v>
      </c>
      <c r="AJ17" s="36">
        <v>96.709811981735186</v>
      </c>
      <c r="AL17" s="38">
        <f t="shared" si="9"/>
        <v>2007</v>
      </c>
      <c r="AM17" s="41">
        <v>889.8399098000001</v>
      </c>
      <c r="AN17" s="37">
        <v>76.512460000000004</v>
      </c>
      <c r="AO17" s="41">
        <v>1048.7443214000002</v>
      </c>
      <c r="AP17" s="37">
        <v>90.175780000000017</v>
      </c>
      <c r="AQ17" s="37">
        <v>8.8497599999999998</v>
      </c>
      <c r="AR17" s="37">
        <v>2.5126599999999999</v>
      </c>
      <c r="AS17" s="37">
        <v>87.874880000000005</v>
      </c>
      <c r="AT17" s="37">
        <v>0.87946000000000002</v>
      </c>
      <c r="AU17" s="37">
        <v>91.055240000000012</v>
      </c>
      <c r="AV17" s="37">
        <v>5.9790929253951965</v>
      </c>
      <c r="AW17" s="42">
        <v>0</v>
      </c>
      <c r="AX17" s="37">
        <v>0</v>
      </c>
      <c r="AY17" s="40">
        <v>85.076147074604819</v>
      </c>
      <c r="AZ17" s="38">
        <f t="shared" si="10"/>
        <v>2007</v>
      </c>
      <c r="BA17" s="1">
        <f t="shared" si="3"/>
        <v>365</v>
      </c>
      <c r="BB17" s="33">
        <v>39447</v>
      </c>
      <c r="BC17" s="43"/>
      <c r="BD17" s="43"/>
      <c r="BE17" s="43"/>
      <c r="BF17" s="43"/>
      <c r="BM17" s="40">
        <v>83.91</v>
      </c>
      <c r="BN17" s="37"/>
      <c r="BO17" s="37"/>
      <c r="BP17" s="37"/>
      <c r="BQ17" s="40">
        <v>72.580942925395192</v>
      </c>
      <c r="BR17" s="37"/>
      <c r="BS17" s="37"/>
    </row>
    <row r="18" spans="1:71" x14ac:dyDescent="0.2">
      <c r="A18" s="35">
        <f t="shared" si="2"/>
        <v>2008</v>
      </c>
      <c r="B18" s="36">
        <v>65.496750000000006</v>
      </c>
      <c r="C18" s="36">
        <v>6.2920800000000003</v>
      </c>
      <c r="D18" s="36">
        <v>71.788830000000004</v>
      </c>
      <c r="E18" s="52">
        <v>1.4741106963011323</v>
      </c>
      <c r="F18" s="36">
        <v>78.710000000000008</v>
      </c>
      <c r="G18" s="37"/>
      <c r="H18" s="38">
        <f t="shared" si="4"/>
        <v>2008</v>
      </c>
      <c r="I18" s="36">
        <v>70.1227618176612</v>
      </c>
      <c r="J18" s="36">
        <v>73.916948759988387</v>
      </c>
      <c r="K18" s="52">
        <v>1.2296858137643629</v>
      </c>
      <c r="L18" s="36">
        <v>5.8719018176612012</v>
      </c>
      <c r="M18" s="36">
        <v>64.250860000000003</v>
      </c>
      <c r="N18" s="36">
        <v>25.496808002156481</v>
      </c>
      <c r="O18" s="39">
        <v>747.23750180000013</v>
      </c>
      <c r="P18" s="36">
        <v>68.043990000000008</v>
      </c>
      <c r="Q18" s="39">
        <v>6565.5013848360659</v>
      </c>
      <c r="R18" s="52">
        <v>1.1319829973855287</v>
      </c>
      <c r="S18" s="37"/>
      <c r="T18" s="38">
        <f t="shared" si="5"/>
        <v>2008</v>
      </c>
      <c r="U18" s="36">
        <v>142.96086000000003</v>
      </c>
      <c r="V18" s="52">
        <v>2.606093693686661</v>
      </c>
      <c r="W18" s="37"/>
      <c r="X18" s="38">
        <f t="shared" si="6"/>
        <v>2008</v>
      </c>
      <c r="Y18" s="36">
        <v>86.489740000000012</v>
      </c>
      <c r="AA18" s="38">
        <f t="shared" si="6"/>
        <v>2008</v>
      </c>
      <c r="AB18" s="36">
        <v>93.473470000000006</v>
      </c>
      <c r="AC18" s="36">
        <v>99.278215168949785</v>
      </c>
      <c r="AE18" s="38">
        <f t="shared" si="7"/>
        <v>2008</v>
      </c>
      <c r="AF18" s="36">
        <v>86.489740000000012</v>
      </c>
      <c r="AG18" s="1"/>
      <c r="AH18" s="38">
        <f t="shared" si="8"/>
        <v>2008</v>
      </c>
      <c r="AI18" s="36">
        <v>93.473470000000006</v>
      </c>
      <c r="AJ18" s="36">
        <v>99.278215168949785</v>
      </c>
      <c r="AL18" s="38">
        <f t="shared" si="9"/>
        <v>2008</v>
      </c>
      <c r="AM18" s="41">
        <v>864.91530790000024</v>
      </c>
      <c r="AN18" s="37">
        <v>74.369330000000019</v>
      </c>
      <c r="AO18" s="41">
        <v>1078.8904444000002</v>
      </c>
      <c r="AP18" s="37">
        <v>92.767880000000005</v>
      </c>
      <c r="AQ18" s="37">
        <v>8.4573600000000013</v>
      </c>
      <c r="AR18" s="37">
        <v>3.6630500000000001</v>
      </c>
      <c r="AS18" s="37">
        <v>86.489740000000012</v>
      </c>
      <c r="AT18" s="37">
        <v>0.70559000000000005</v>
      </c>
      <c r="AU18" s="37">
        <v>93.473470000000006</v>
      </c>
      <c r="AV18" s="37">
        <v>5.8719018176612012</v>
      </c>
      <c r="AW18" s="42">
        <v>0</v>
      </c>
      <c r="AX18" s="37">
        <v>0</v>
      </c>
      <c r="AY18" s="40">
        <v>87.601568182338809</v>
      </c>
      <c r="AZ18" s="38">
        <f t="shared" si="10"/>
        <v>2008</v>
      </c>
      <c r="BA18" s="1">
        <f t="shared" si="3"/>
        <v>366</v>
      </c>
      <c r="BB18" s="33">
        <v>39813</v>
      </c>
      <c r="BC18" s="43"/>
      <c r="BD18" s="43"/>
      <c r="BE18" s="43"/>
      <c r="BF18" s="43"/>
      <c r="BM18" s="40">
        <v>78.710000000000008</v>
      </c>
      <c r="BN18" s="37"/>
      <c r="BO18" s="37"/>
      <c r="BP18" s="37"/>
      <c r="BQ18" s="40">
        <v>70.1227618176612</v>
      </c>
      <c r="BR18" s="37"/>
      <c r="BS18" s="37"/>
    </row>
    <row r="19" spans="1:71" x14ac:dyDescent="0.2">
      <c r="A19" s="35">
        <f t="shared" si="2"/>
        <v>2009</v>
      </c>
      <c r="B19" s="36">
        <v>62.820059999999998</v>
      </c>
      <c r="C19" s="36">
        <v>5.3785100000000003</v>
      </c>
      <c r="D19" s="36">
        <v>68.198570000000004</v>
      </c>
      <c r="E19" s="52">
        <v>1.4002741588480747</v>
      </c>
      <c r="F19" s="36">
        <v>74.759999999999991</v>
      </c>
      <c r="G19" s="37"/>
      <c r="H19" s="38">
        <f t="shared" si="4"/>
        <v>2009</v>
      </c>
      <c r="I19" s="36">
        <v>58.957319916668233</v>
      </c>
      <c r="J19" s="36">
        <v>61.833042366053228</v>
      </c>
      <c r="K19" s="52">
        <v>1.0314756217086301</v>
      </c>
      <c r="L19" s="36">
        <v>5.7358299166682274</v>
      </c>
      <c r="M19" s="36">
        <v>53.221490000000003</v>
      </c>
      <c r="N19" s="36">
        <v>21.119999204970814</v>
      </c>
      <c r="O19" s="39">
        <v>618.96592870000006</v>
      </c>
      <c r="P19" s="36">
        <v>56.096179999999997</v>
      </c>
      <c r="Q19" s="39">
        <v>5427.4975252054792</v>
      </c>
      <c r="R19" s="52">
        <v>0.93577543538025498</v>
      </c>
      <c r="S19" s="37"/>
      <c r="T19" s="38">
        <f t="shared" si="5"/>
        <v>2009</v>
      </c>
      <c r="U19" s="36">
        <v>127.98148999999999</v>
      </c>
      <c r="V19" s="52">
        <v>2.3360495942283297</v>
      </c>
      <c r="W19" s="37"/>
      <c r="X19" s="38">
        <f t="shared" si="6"/>
        <v>2009</v>
      </c>
      <c r="Y19" s="36">
        <v>82.64967</v>
      </c>
      <c r="AA19" s="38">
        <f t="shared" si="6"/>
        <v>2009</v>
      </c>
      <c r="AB19" s="36">
        <v>87.183890000000005</v>
      </c>
      <c r="AC19" s="36">
        <v>92.598049378995455</v>
      </c>
      <c r="AE19" s="38">
        <f t="shared" si="7"/>
        <v>2009</v>
      </c>
      <c r="AF19" s="36">
        <v>82.64967</v>
      </c>
      <c r="AG19" s="1"/>
      <c r="AH19" s="38">
        <f t="shared" si="8"/>
        <v>2009</v>
      </c>
      <c r="AI19" s="36">
        <v>87.183890000000005</v>
      </c>
      <c r="AJ19" s="36">
        <v>92.598049378995455</v>
      </c>
      <c r="AL19" s="38">
        <f t="shared" si="9"/>
        <v>2009</v>
      </c>
      <c r="AM19" s="41">
        <v>824.77843340000015</v>
      </c>
      <c r="AN19" s="37">
        <v>70.918180000000007</v>
      </c>
      <c r="AO19" s="41">
        <v>1007.0614710000001</v>
      </c>
      <c r="AP19" s="37">
        <v>86.591700000000003</v>
      </c>
      <c r="AQ19" s="37">
        <v>8.24695</v>
      </c>
      <c r="AR19" s="37">
        <v>3.48454</v>
      </c>
      <c r="AS19" s="37">
        <v>82.64967</v>
      </c>
      <c r="AT19" s="37">
        <v>0.59219000000000011</v>
      </c>
      <c r="AU19" s="37">
        <v>87.183890000000005</v>
      </c>
      <c r="AV19" s="37">
        <v>5.7358299166682274</v>
      </c>
      <c r="AW19" s="42">
        <v>0</v>
      </c>
      <c r="AX19" s="37">
        <v>0</v>
      </c>
      <c r="AY19" s="40">
        <v>81.448060083331782</v>
      </c>
      <c r="AZ19" s="38">
        <f t="shared" si="10"/>
        <v>2009</v>
      </c>
      <c r="BA19" s="1">
        <f t="shared" si="3"/>
        <v>365</v>
      </c>
      <c r="BB19" s="33">
        <v>40178</v>
      </c>
      <c r="BC19" s="43"/>
      <c r="BD19" s="43"/>
      <c r="BE19" s="43"/>
      <c r="BF19" s="43"/>
      <c r="BM19" s="40">
        <v>74.759999999999991</v>
      </c>
      <c r="BN19" s="37"/>
      <c r="BO19" s="37"/>
      <c r="BP19" s="37"/>
      <c r="BQ19" s="40">
        <v>58.957319916668233</v>
      </c>
      <c r="BR19" s="37"/>
      <c r="BS19" s="37"/>
    </row>
    <row r="20" spans="1:71" x14ac:dyDescent="0.2">
      <c r="A20" s="35">
        <f t="shared" si="2"/>
        <v>2010</v>
      </c>
      <c r="B20" s="36">
        <v>58.046600000000005</v>
      </c>
      <c r="C20" s="36">
        <v>4.9150400000000003</v>
      </c>
      <c r="D20" s="36">
        <v>62.961640000000003</v>
      </c>
      <c r="E20" s="52">
        <v>1.2924150264661931</v>
      </c>
      <c r="F20" s="36">
        <v>68.97999999999999</v>
      </c>
      <c r="G20" s="37"/>
      <c r="H20" s="38">
        <f t="shared" si="4"/>
        <v>2010</v>
      </c>
      <c r="I20" s="36">
        <v>55.619002372610822</v>
      </c>
      <c r="J20" s="36">
        <v>58.247523988437905</v>
      </c>
      <c r="K20" s="52">
        <v>0.97166334891435246</v>
      </c>
      <c r="L20" s="36">
        <v>5.56453237261083</v>
      </c>
      <c r="M20" s="36">
        <v>50.054469999999995</v>
      </c>
      <c r="N20" s="36">
        <v>19.863223795599019</v>
      </c>
      <c r="O20" s="39">
        <v>582.13348610000003</v>
      </c>
      <c r="P20" s="36">
        <v>52.681990000000006</v>
      </c>
      <c r="Q20" s="39">
        <v>5097.1629502739725</v>
      </c>
      <c r="R20" s="52">
        <v>0.87882119832309868</v>
      </c>
      <c r="S20" s="37"/>
      <c r="T20" s="38">
        <f t="shared" si="5"/>
        <v>2010</v>
      </c>
      <c r="U20" s="36">
        <v>119.03446999999998</v>
      </c>
      <c r="V20" s="52">
        <v>2.1712362247892916</v>
      </c>
      <c r="W20" s="37"/>
      <c r="X20" s="38">
        <f t="shared" si="6"/>
        <v>2010</v>
      </c>
      <c r="Y20" s="36">
        <v>81.092229999999986</v>
      </c>
      <c r="AA20" s="38">
        <f t="shared" si="6"/>
        <v>2010</v>
      </c>
      <c r="AB20" s="36">
        <v>94.121060000000014</v>
      </c>
      <c r="AC20" s="36">
        <v>99.966020803652995</v>
      </c>
      <c r="AE20" s="38">
        <f t="shared" si="7"/>
        <v>2010</v>
      </c>
      <c r="AF20" s="36">
        <v>81.092229999999986</v>
      </c>
      <c r="AG20" s="1"/>
      <c r="AH20" s="38">
        <f t="shared" si="8"/>
        <v>2010</v>
      </c>
      <c r="AI20" s="36">
        <v>94.121060000000014</v>
      </c>
      <c r="AJ20" s="36">
        <v>99.966020803652995</v>
      </c>
      <c r="AL20" s="38">
        <f t="shared" si="9"/>
        <v>2010</v>
      </c>
      <c r="AM20" s="41">
        <v>816.60149669999998</v>
      </c>
      <c r="AN20" s="37">
        <v>70.215089999999989</v>
      </c>
      <c r="AO20" s="41">
        <v>1086.5391465000002</v>
      </c>
      <c r="AP20" s="37">
        <v>93.425550000000015</v>
      </c>
      <c r="AQ20" s="37">
        <v>7.9210500000000001</v>
      </c>
      <c r="AR20" s="37">
        <v>2.9560900000000001</v>
      </c>
      <c r="AS20" s="37">
        <v>81.092229999999986</v>
      </c>
      <c r="AT20" s="37">
        <v>0.69550999999999996</v>
      </c>
      <c r="AU20" s="37">
        <v>94.121060000000014</v>
      </c>
      <c r="AV20" s="37">
        <v>5.56453237261083</v>
      </c>
      <c r="AW20" s="42">
        <v>0</v>
      </c>
      <c r="AX20" s="37">
        <v>0</v>
      </c>
      <c r="AY20" s="40">
        <v>88.556527627389187</v>
      </c>
      <c r="AZ20" s="38">
        <f t="shared" si="10"/>
        <v>2010</v>
      </c>
      <c r="BA20" s="1">
        <f t="shared" si="3"/>
        <v>365</v>
      </c>
      <c r="BB20" s="33">
        <v>40543</v>
      </c>
      <c r="BC20" s="43"/>
      <c r="BD20" s="43"/>
      <c r="BE20" s="43"/>
      <c r="BF20" s="43"/>
      <c r="BM20" s="40">
        <v>68.97999999999999</v>
      </c>
      <c r="BN20" s="37"/>
      <c r="BO20" s="37"/>
      <c r="BP20" s="37"/>
      <c r="BQ20" s="40">
        <v>55.619002372610822</v>
      </c>
      <c r="BR20" s="37"/>
      <c r="BS20" s="37"/>
    </row>
    <row r="21" spans="1:71" x14ac:dyDescent="0.2">
      <c r="A21" s="35">
        <f t="shared" si="2"/>
        <v>2011</v>
      </c>
      <c r="B21" s="36">
        <v>48.571070000000006</v>
      </c>
      <c r="C21" s="36">
        <v>3.4013299999999997</v>
      </c>
      <c r="D21" s="36">
        <v>51.972400000000007</v>
      </c>
      <c r="E21" s="52">
        <v>1.0625120645766779</v>
      </c>
      <c r="F21" s="36">
        <v>56.9</v>
      </c>
      <c r="G21" s="37"/>
      <c r="H21" s="38">
        <f t="shared" si="4"/>
        <v>2011</v>
      </c>
      <c r="I21" s="36">
        <v>44.299667401989197</v>
      </c>
      <c r="J21" s="36">
        <v>46.527598087521561</v>
      </c>
      <c r="K21" s="52">
        <v>0.77615594069949179</v>
      </c>
      <c r="L21" s="36">
        <v>4.8926974019892064</v>
      </c>
      <c r="M21" s="36">
        <v>39.406969999999994</v>
      </c>
      <c r="N21" s="36">
        <v>15.637953298006286</v>
      </c>
      <c r="O21" s="39">
        <v>458.30306109999998</v>
      </c>
      <c r="P21" s="36">
        <v>41.63402</v>
      </c>
      <c r="Q21" s="39">
        <v>4028.234017260274</v>
      </c>
      <c r="R21" s="52">
        <v>0.69452310642418513</v>
      </c>
      <c r="S21" s="37"/>
      <c r="T21" s="38">
        <f t="shared" si="5"/>
        <v>2011</v>
      </c>
      <c r="U21" s="36">
        <v>96.306969999999993</v>
      </c>
      <c r="V21" s="52">
        <v>1.7570351710008629</v>
      </c>
      <c r="W21" s="37"/>
      <c r="X21" s="38">
        <f t="shared" si="6"/>
        <v>2011</v>
      </c>
      <c r="Y21" s="36">
        <v>79.263639999999995</v>
      </c>
      <c r="AA21" s="38">
        <f t="shared" si="6"/>
        <v>2011</v>
      </c>
      <c r="AB21" s="36">
        <v>78.268770000000004</v>
      </c>
      <c r="AC21" s="36">
        <v>83.129296356164403</v>
      </c>
      <c r="AE21" s="38">
        <f t="shared" si="7"/>
        <v>2011</v>
      </c>
      <c r="AF21" s="36">
        <v>79.263639999999995</v>
      </c>
      <c r="AG21" s="1"/>
      <c r="AH21" s="38">
        <f t="shared" si="8"/>
        <v>2011</v>
      </c>
      <c r="AI21" s="36">
        <v>78.268770000000004</v>
      </c>
      <c r="AJ21" s="36">
        <v>83.129296356164403</v>
      </c>
      <c r="AL21" s="38">
        <f t="shared" si="9"/>
        <v>2011</v>
      </c>
      <c r="AM21" s="41">
        <v>792.39876890000005</v>
      </c>
      <c r="AN21" s="37">
        <v>68.134029999999996</v>
      </c>
      <c r="AO21" s="41">
        <v>904.31646860000012</v>
      </c>
      <c r="AP21" s="37">
        <v>77.757220000000004</v>
      </c>
      <c r="AQ21" s="37">
        <v>7.8430100000000005</v>
      </c>
      <c r="AR21" s="37">
        <v>3.2866</v>
      </c>
      <c r="AS21" s="37">
        <v>79.263639999999995</v>
      </c>
      <c r="AT21" s="37">
        <v>0.51155000000000006</v>
      </c>
      <c r="AU21" s="37">
        <v>78.268770000000004</v>
      </c>
      <c r="AV21" s="37">
        <v>4.8926974019892064</v>
      </c>
      <c r="AW21" s="42">
        <v>0</v>
      </c>
      <c r="AX21" s="37">
        <v>0</v>
      </c>
      <c r="AY21" s="40">
        <v>73.376072598010794</v>
      </c>
      <c r="AZ21" s="38">
        <f t="shared" si="10"/>
        <v>2011</v>
      </c>
      <c r="BA21" s="1">
        <f t="shared" si="3"/>
        <v>365</v>
      </c>
      <c r="BB21" s="33">
        <v>40908</v>
      </c>
      <c r="BC21" s="43"/>
      <c r="BD21" s="43"/>
      <c r="BE21" s="43"/>
      <c r="BF21" s="43"/>
      <c r="BM21" s="40">
        <v>56.9</v>
      </c>
      <c r="BN21" s="37"/>
      <c r="BO21" s="37"/>
      <c r="BP21" s="37"/>
      <c r="BQ21" s="40">
        <v>44.299667401989197</v>
      </c>
      <c r="BR21" s="37"/>
      <c r="BS21" s="37"/>
    </row>
    <row r="22" spans="1:71" x14ac:dyDescent="0.2">
      <c r="A22" s="35">
        <f t="shared" si="2"/>
        <v>2012</v>
      </c>
      <c r="B22" s="36">
        <v>42.052380000000007</v>
      </c>
      <c r="C22" s="36">
        <v>2.5084199999999996</v>
      </c>
      <c r="D22" s="36">
        <v>44.560800000000008</v>
      </c>
      <c r="E22" s="52">
        <v>0.90581866339467976</v>
      </c>
      <c r="F22" s="36">
        <v>48.760000000000005</v>
      </c>
      <c r="G22" s="37"/>
      <c r="H22" s="38">
        <f t="shared" si="4"/>
        <v>2012</v>
      </c>
      <c r="I22" s="36">
        <v>37.721844061205346</v>
      </c>
      <c r="J22" s="36">
        <v>39.868214151136357</v>
      </c>
      <c r="K22" s="52">
        <v>0.66324947368917486</v>
      </c>
      <c r="L22" s="36">
        <v>4.444944061205339</v>
      </c>
      <c r="M22" s="36">
        <v>33.276900000000005</v>
      </c>
      <c r="N22" s="36">
        <v>13.205344336355358</v>
      </c>
      <c r="O22" s="39">
        <v>387.01034700000008</v>
      </c>
      <c r="P22" s="36">
        <v>35.422469999999997</v>
      </c>
      <c r="Q22" s="39">
        <v>3417.8812241803275</v>
      </c>
      <c r="R22" s="52">
        <v>0.58928986623798751</v>
      </c>
      <c r="S22" s="37"/>
      <c r="T22" s="38">
        <f t="shared" si="5"/>
        <v>2012</v>
      </c>
      <c r="U22" s="36">
        <v>82.036900000000003</v>
      </c>
      <c r="V22" s="52">
        <v>1.4951085296326672</v>
      </c>
      <c r="W22" s="37"/>
      <c r="X22" s="38">
        <f t="shared" si="6"/>
        <v>2012</v>
      </c>
      <c r="Y22" s="36">
        <v>76.859920000000017</v>
      </c>
      <c r="AA22" s="38">
        <f t="shared" si="6"/>
        <v>2012</v>
      </c>
      <c r="AB22" s="36">
        <v>73.4726</v>
      </c>
      <c r="AC22" s="36">
        <v>78.03528200913243</v>
      </c>
      <c r="AE22" s="38">
        <f t="shared" si="7"/>
        <v>2012</v>
      </c>
      <c r="AF22" s="36">
        <v>76.859920000000017</v>
      </c>
      <c r="AG22" s="1"/>
      <c r="AH22" s="38">
        <f t="shared" si="8"/>
        <v>2012</v>
      </c>
      <c r="AI22" s="36">
        <v>73.4726</v>
      </c>
      <c r="AJ22" s="36">
        <v>78.03528200913243</v>
      </c>
      <c r="AL22" s="38">
        <f t="shared" si="9"/>
        <v>2012</v>
      </c>
      <c r="AM22" s="41">
        <v>781.85931400000027</v>
      </c>
      <c r="AN22" s="37">
        <v>67.227800000000016</v>
      </c>
      <c r="AO22" s="41">
        <v>848.71553200000005</v>
      </c>
      <c r="AP22" s="37">
        <v>72.976399999999998</v>
      </c>
      <c r="AQ22" s="37">
        <v>6.8202100000000003</v>
      </c>
      <c r="AR22" s="37">
        <v>2.8119099999999997</v>
      </c>
      <c r="AS22" s="37">
        <v>76.859920000000017</v>
      </c>
      <c r="AT22" s="37">
        <v>0.49619999999999997</v>
      </c>
      <c r="AU22" s="37">
        <v>73.4726</v>
      </c>
      <c r="AV22" s="37">
        <v>4.444944061205339</v>
      </c>
      <c r="AW22" s="42">
        <v>0</v>
      </c>
      <c r="AX22" s="37">
        <v>0</v>
      </c>
      <c r="AY22" s="40">
        <v>69.027655938794666</v>
      </c>
      <c r="AZ22" s="38">
        <f t="shared" si="10"/>
        <v>2012</v>
      </c>
      <c r="BA22" s="1">
        <f t="shared" si="3"/>
        <v>366</v>
      </c>
      <c r="BB22" s="33">
        <v>41274</v>
      </c>
      <c r="BC22" s="43"/>
      <c r="BD22" s="43"/>
      <c r="BE22" s="43"/>
      <c r="BF22" s="43"/>
      <c r="BM22" s="40">
        <v>48.760000000000005</v>
      </c>
      <c r="BN22" s="37"/>
      <c r="BO22" s="37"/>
      <c r="BP22" s="37"/>
      <c r="BQ22" s="40">
        <v>37.721844061205346</v>
      </c>
      <c r="BR22" s="37"/>
      <c r="BS22" s="37"/>
    </row>
    <row r="23" spans="1:71" x14ac:dyDescent="0.2">
      <c r="A23" s="35">
        <f t="shared" si="2"/>
        <v>2013</v>
      </c>
      <c r="B23" s="36">
        <v>38.456369999999993</v>
      </c>
      <c r="C23" s="36">
        <v>2.1900499999999998</v>
      </c>
      <c r="D23" s="36">
        <v>40.646419999999992</v>
      </c>
      <c r="E23" s="52">
        <v>0.82786536476145178</v>
      </c>
      <c r="F23" s="36">
        <v>44.480000000000004</v>
      </c>
      <c r="G23" s="37"/>
      <c r="H23" s="38">
        <f t="shared" si="4"/>
        <v>2013</v>
      </c>
      <c r="I23" s="36">
        <v>35.730528209824023</v>
      </c>
      <c r="J23" s="36">
        <v>37.679182174301793</v>
      </c>
      <c r="K23" s="52">
        <v>0.62854998511358884</v>
      </c>
      <c r="L23" s="36">
        <v>4.3553582098240282</v>
      </c>
      <c r="M23" s="36">
        <v>31.375169999999997</v>
      </c>
      <c r="N23" s="36">
        <v>12.450676699502852</v>
      </c>
      <c r="O23" s="39">
        <v>364.89322709999999</v>
      </c>
      <c r="P23" s="36">
        <v>33.323039999999999</v>
      </c>
      <c r="Q23" s="39">
        <v>3224.1182399999993</v>
      </c>
      <c r="R23" s="52">
        <v>0.55588245517241364</v>
      </c>
      <c r="S23" s="37"/>
      <c r="T23" s="38">
        <f t="shared" si="5"/>
        <v>2013</v>
      </c>
      <c r="U23" s="36">
        <v>75.855170000000001</v>
      </c>
      <c r="V23" s="52">
        <v>1.3837478199338653</v>
      </c>
      <c r="W23" s="37"/>
      <c r="X23" s="38">
        <f t="shared" si="6"/>
        <v>2013</v>
      </c>
      <c r="Y23" s="36">
        <v>75.532459999999986</v>
      </c>
      <c r="AA23" s="38">
        <f t="shared" si="6"/>
        <v>2013</v>
      </c>
      <c r="AB23" s="36">
        <v>72.925600000000003</v>
      </c>
      <c r="AC23" s="36">
        <v>77.454313059360743</v>
      </c>
      <c r="AE23" s="38">
        <f t="shared" si="7"/>
        <v>2013</v>
      </c>
      <c r="AF23" s="36">
        <v>75.532459999999986</v>
      </c>
      <c r="AG23" s="1"/>
      <c r="AH23" s="38">
        <f t="shared" si="8"/>
        <v>2013</v>
      </c>
      <c r="AI23" s="36">
        <v>72.925600000000003</v>
      </c>
      <c r="AJ23" s="36">
        <v>77.454313059360743</v>
      </c>
      <c r="AL23" s="38">
        <f t="shared" si="9"/>
        <v>2013</v>
      </c>
      <c r="AM23" s="41">
        <v>767.66687609999985</v>
      </c>
      <c r="AN23" s="37">
        <v>66.007469999999984</v>
      </c>
      <c r="AO23" s="41">
        <v>842.52697640000008</v>
      </c>
      <c r="AP23" s="37">
        <v>72.444280000000006</v>
      </c>
      <c r="AQ23" s="37">
        <v>6.6436000000000002</v>
      </c>
      <c r="AR23" s="37">
        <v>2.8813899999999997</v>
      </c>
      <c r="AS23" s="37">
        <v>75.532459999999986</v>
      </c>
      <c r="AT23" s="37">
        <v>0.48131999999999997</v>
      </c>
      <c r="AU23" s="37">
        <v>72.925600000000003</v>
      </c>
      <c r="AV23" s="37">
        <v>4.3553582098240282</v>
      </c>
      <c r="AW23" s="42">
        <v>0</v>
      </c>
      <c r="AX23" s="37">
        <v>0</v>
      </c>
      <c r="AY23" s="40">
        <v>68.57024179017597</v>
      </c>
      <c r="AZ23" s="38">
        <f t="shared" si="10"/>
        <v>2013</v>
      </c>
      <c r="BA23" s="1">
        <f t="shared" si="3"/>
        <v>365</v>
      </c>
      <c r="BB23" s="33">
        <v>41639</v>
      </c>
      <c r="BC23" s="43"/>
      <c r="BD23" s="43"/>
      <c r="BE23" s="43"/>
      <c r="BF23" s="43"/>
      <c r="BM23" s="40">
        <v>44.480000000000004</v>
      </c>
      <c r="BN23" s="37"/>
      <c r="BO23" s="37"/>
      <c r="BP23" s="37"/>
      <c r="BQ23" s="40">
        <v>35.730528209824023</v>
      </c>
      <c r="BR23" s="37"/>
      <c r="BS23" s="37"/>
    </row>
    <row r="24" spans="1:71" x14ac:dyDescent="0.2">
      <c r="A24" s="35">
        <f t="shared" si="2"/>
        <v>2014</v>
      </c>
      <c r="B24" s="36">
        <v>37.474269999999997</v>
      </c>
      <c r="C24" s="36">
        <v>2.4536599999999997</v>
      </c>
      <c r="D24" s="36">
        <v>39.927929999999996</v>
      </c>
      <c r="E24" s="52">
        <v>0.81522593759466977</v>
      </c>
      <c r="F24" s="36">
        <v>43.690000000000005</v>
      </c>
      <c r="G24" s="37"/>
      <c r="H24" s="38">
        <f t="shared" si="4"/>
        <v>2014</v>
      </c>
      <c r="I24" s="36">
        <v>36.093937848155946</v>
      </c>
      <c r="J24" s="36">
        <v>38.034430228768613</v>
      </c>
      <c r="K24" s="52">
        <v>0.63447609991920806</v>
      </c>
      <c r="L24" s="36">
        <v>4.2354478481559461</v>
      </c>
      <c r="M24" s="36">
        <v>31.858489999999996</v>
      </c>
      <c r="N24" s="36">
        <v>12.642473622432789</v>
      </c>
      <c r="O24" s="39">
        <v>370.51423869999996</v>
      </c>
      <c r="P24" s="36">
        <v>33.798220000000001</v>
      </c>
      <c r="Q24" s="39">
        <v>3270.0935323287667</v>
      </c>
      <c r="R24" s="52">
        <v>0.56380922971185632</v>
      </c>
      <c r="S24" s="37"/>
      <c r="T24" s="38">
        <f t="shared" si="5"/>
        <v>2014</v>
      </c>
      <c r="U24" s="36">
        <v>75.548490000000001</v>
      </c>
      <c r="V24" s="52">
        <v>1.379035167306526</v>
      </c>
      <c r="W24" s="37"/>
      <c r="X24" s="38">
        <f t="shared" si="6"/>
        <v>2014</v>
      </c>
      <c r="Y24" s="36">
        <v>75.65889</v>
      </c>
      <c r="AA24" s="38">
        <f t="shared" si="6"/>
        <v>2014</v>
      </c>
      <c r="AB24" s="36">
        <v>66.918492665520205</v>
      </c>
      <c r="AC24" s="36">
        <v>71.07416161643836</v>
      </c>
      <c r="AE24" s="38">
        <f t="shared" si="7"/>
        <v>2014</v>
      </c>
      <c r="AF24" s="36">
        <v>75.65889</v>
      </c>
      <c r="AG24" s="1"/>
      <c r="AH24" s="38">
        <f t="shared" si="8"/>
        <v>2014</v>
      </c>
      <c r="AI24" s="36">
        <v>66.918492665520205</v>
      </c>
      <c r="AJ24" s="36">
        <v>71.07416161643836</v>
      </c>
      <c r="AL24" s="38">
        <f t="shared" si="9"/>
        <v>2014</v>
      </c>
      <c r="AM24" s="41">
        <v>768.7937068</v>
      </c>
      <c r="AN24" s="37">
        <v>66.10436</v>
      </c>
      <c r="AO24" s="41">
        <v>772.96829530000002</v>
      </c>
      <c r="AP24" s="37">
        <v>66.463309999999993</v>
      </c>
      <c r="AQ24" s="37">
        <v>6.5503599999999995</v>
      </c>
      <c r="AR24" s="37">
        <v>3.0041700000000002</v>
      </c>
      <c r="AS24" s="37">
        <v>75.65889</v>
      </c>
      <c r="AT24" s="37">
        <v>0.46688000000000002</v>
      </c>
      <c r="AU24" s="37">
        <v>66.930189999999996</v>
      </c>
      <c r="AV24" s="37">
        <v>4.2354478481559461</v>
      </c>
      <c r="AW24" s="42">
        <v>0.13603999999999999</v>
      </c>
      <c r="AX24" s="37">
        <v>1.1697334479793636E-2</v>
      </c>
      <c r="AY24" s="40">
        <v>62.683044817364262</v>
      </c>
      <c r="AZ24" s="38">
        <f t="shared" si="10"/>
        <v>2014</v>
      </c>
      <c r="BA24" s="1">
        <f t="shared" si="3"/>
        <v>365</v>
      </c>
      <c r="BB24" s="33">
        <v>42004</v>
      </c>
      <c r="BC24" s="43"/>
      <c r="BD24" s="43"/>
      <c r="BE24" s="43"/>
      <c r="BF24" s="43"/>
      <c r="BM24" s="40">
        <v>43.690000000000005</v>
      </c>
      <c r="BN24" s="37"/>
      <c r="BO24" s="37"/>
      <c r="BP24" s="37"/>
      <c r="BQ24" s="40">
        <v>36.093937848155946</v>
      </c>
      <c r="BR24" s="37"/>
      <c r="BS24" s="37"/>
    </row>
    <row r="25" spans="1:71" x14ac:dyDescent="0.2">
      <c r="A25" s="35">
        <f t="shared" si="2"/>
        <v>2015</v>
      </c>
      <c r="B25" s="36">
        <v>42.825880000000005</v>
      </c>
      <c r="C25" s="36">
        <v>2.4618599999999997</v>
      </c>
      <c r="D25" s="36">
        <v>45.287740000000007</v>
      </c>
      <c r="E25" s="52">
        <v>0.92254075543202629</v>
      </c>
      <c r="F25" s="36">
        <v>49.540000000000006</v>
      </c>
      <c r="G25" s="37"/>
      <c r="H25" s="38">
        <f t="shared" si="4"/>
        <v>2015</v>
      </c>
      <c r="I25" s="36">
        <v>38.973444723011305</v>
      </c>
      <c r="J25" s="36">
        <v>40.60573718806144</v>
      </c>
      <c r="K25" s="52">
        <v>0.6773696782221964</v>
      </c>
      <c r="L25" s="36">
        <v>4.5136947230113025</v>
      </c>
      <c r="M25" s="36">
        <v>34.45975</v>
      </c>
      <c r="N25" s="36">
        <v>13.674737265031343</v>
      </c>
      <c r="O25" s="39">
        <v>400.76689250000004</v>
      </c>
      <c r="P25" s="36">
        <v>36.091229999999996</v>
      </c>
      <c r="Q25" s="39">
        <v>3491.9501026027397</v>
      </c>
      <c r="R25" s="52">
        <v>0.60206036251771378</v>
      </c>
      <c r="S25" s="37"/>
      <c r="T25" s="38">
        <f t="shared" si="5"/>
        <v>2015</v>
      </c>
      <c r="U25" s="36">
        <v>83.999750000000006</v>
      </c>
      <c r="V25" s="52">
        <v>1.5246011179497401</v>
      </c>
      <c r="W25" s="37"/>
      <c r="X25" s="38">
        <f t="shared" si="6"/>
        <v>2015</v>
      </c>
      <c r="Y25" s="36">
        <v>77.46590999999998</v>
      </c>
      <c r="AA25" s="38">
        <f t="shared" si="6"/>
        <v>2015</v>
      </c>
      <c r="AB25" s="36">
        <v>68.698768701633711</v>
      </c>
      <c r="AC25" s="36">
        <v>72.964993607305956</v>
      </c>
      <c r="AE25" s="38">
        <f t="shared" si="7"/>
        <v>2015</v>
      </c>
      <c r="AF25" s="36">
        <v>77.46590999999998</v>
      </c>
      <c r="AG25" s="1"/>
      <c r="AH25" s="38">
        <f t="shared" si="8"/>
        <v>2015</v>
      </c>
      <c r="AI25" s="36">
        <v>68.698768701633711</v>
      </c>
      <c r="AJ25" s="36">
        <v>72.964993607305956</v>
      </c>
      <c r="AL25" s="38">
        <f t="shared" si="9"/>
        <v>2015</v>
      </c>
      <c r="AM25" s="41">
        <v>784.72785349999981</v>
      </c>
      <c r="AN25" s="37">
        <v>67.474449999999976</v>
      </c>
      <c r="AO25" s="41">
        <v>794.67941189999999</v>
      </c>
      <c r="AP25" s="37">
        <v>68.330129999999997</v>
      </c>
      <c r="AQ25" s="37">
        <v>7.3078799999999999</v>
      </c>
      <c r="AR25" s="37">
        <v>2.6835800000000001</v>
      </c>
      <c r="AS25" s="37">
        <v>77.46590999999998</v>
      </c>
      <c r="AT25" s="37">
        <v>0.45286999999999999</v>
      </c>
      <c r="AU25" s="37">
        <v>68.783000000000001</v>
      </c>
      <c r="AV25" s="37">
        <v>4.5136947230113025</v>
      </c>
      <c r="AW25" s="42">
        <v>0.97960999999999987</v>
      </c>
      <c r="AX25" s="37">
        <v>8.4231298366294047E-2</v>
      </c>
      <c r="AY25" s="40">
        <v>64.185073978622412</v>
      </c>
      <c r="AZ25" s="38">
        <f t="shared" si="10"/>
        <v>2015</v>
      </c>
      <c r="BA25" s="1">
        <f t="shared" si="3"/>
        <v>365</v>
      </c>
      <c r="BB25" s="33">
        <v>42369</v>
      </c>
      <c r="BC25" s="43"/>
      <c r="BD25" s="43"/>
      <c r="BE25" s="43"/>
      <c r="BF25" s="43"/>
      <c r="BM25" s="40">
        <v>49.540000000000006</v>
      </c>
      <c r="BN25" s="37"/>
      <c r="BO25" s="37"/>
      <c r="BP25" s="37"/>
      <c r="BQ25" s="40">
        <v>38.973444723011305</v>
      </c>
      <c r="BR25" s="37"/>
      <c r="BS25" s="37"/>
    </row>
    <row r="26" spans="1:71" x14ac:dyDescent="0.2">
      <c r="A26" s="35">
        <f t="shared" si="2"/>
        <v>2016</v>
      </c>
      <c r="B26" s="36">
        <v>44.30583</v>
      </c>
      <c r="C26" s="36">
        <v>3.1387199999999997</v>
      </c>
      <c r="D26" s="36">
        <v>47.44455</v>
      </c>
      <c r="E26" s="52">
        <v>0.96751739923565883</v>
      </c>
      <c r="F26" s="36">
        <v>51.95</v>
      </c>
      <c r="G26" s="37"/>
      <c r="H26" s="38">
        <f t="shared" si="4"/>
        <v>2016</v>
      </c>
      <c r="I26" s="36">
        <v>40.070808120911579</v>
      </c>
      <c r="J26" s="36">
        <v>41.898657521173355</v>
      </c>
      <c r="K26" s="52">
        <v>0.69702802447721735</v>
      </c>
      <c r="L26" s="36">
        <v>4.496668120911588</v>
      </c>
      <c r="M26" s="36">
        <v>35.574139999999993</v>
      </c>
      <c r="N26" s="36">
        <v>14.116963063557977</v>
      </c>
      <c r="O26" s="39">
        <v>413.72724819999996</v>
      </c>
      <c r="P26" s="36">
        <v>37.401180000000004</v>
      </c>
      <c r="Q26" s="39">
        <v>3608.8051139344266</v>
      </c>
      <c r="R26" s="52">
        <v>0.62220777826455631</v>
      </c>
      <c r="S26" s="37"/>
      <c r="T26" s="38">
        <f t="shared" si="5"/>
        <v>2016</v>
      </c>
      <c r="U26" s="36">
        <v>87.524139999999989</v>
      </c>
      <c r="V26" s="52">
        <v>1.589725177500215</v>
      </c>
      <c r="W26" s="37"/>
      <c r="X26" s="38">
        <f t="shared" si="6"/>
        <v>2016</v>
      </c>
      <c r="Y26" s="36">
        <v>79.087879999999998</v>
      </c>
      <c r="AA26" s="38">
        <f t="shared" si="6"/>
        <v>2016</v>
      </c>
      <c r="AB26" s="36">
        <v>75.67448120378333</v>
      </c>
      <c r="AC26" s="36">
        <v>80.373901041095905</v>
      </c>
      <c r="AE26" s="38">
        <f t="shared" si="7"/>
        <v>2016</v>
      </c>
      <c r="AF26" s="36">
        <v>79.087879999999998</v>
      </c>
      <c r="AG26" s="1"/>
      <c r="AH26" s="38">
        <f t="shared" si="8"/>
        <v>2016</v>
      </c>
      <c r="AI26" s="36">
        <v>75.67448120378333</v>
      </c>
      <c r="AJ26" s="36">
        <v>80.373901041095905</v>
      </c>
      <c r="AL26" s="38">
        <f t="shared" si="9"/>
        <v>2016</v>
      </c>
      <c r="AM26" s="41">
        <v>794.31120609999994</v>
      </c>
      <c r="AN26" s="37">
        <v>68.298469999999995</v>
      </c>
      <c r="AO26" s="41">
        <v>878.80932000000018</v>
      </c>
      <c r="AP26" s="37">
        <v>75.564000000000007</v>
      </c>
      <c r="AQ26" s="37">
        <v>7.9489600000000005</v>
      </c>
      <c r="AR26" s="37">
        <v>2.8404499999999997</v>
      </c>
      <c r="AS26" s="37">
        <v>79.087879999999998</v>
      </c>
      <c r="AT26" s="37">
        <v>0.43927999999999995</v>
      </c>
      <c r="AU26" s="37">
        <v>76.003280000000004</v>
      </c>
      <c r="AV26" s="37">
        <v>4.496668120911588</v>
      </c>
      <c r="AW26" s="42">
        <v>3.8239299999999998</v>
      </c>
      <c r="AX26" s="37">
        <v>0.32879879621668096</v>
      </c>
      <c r="AY26" s="40">
        <v>71.177813082871722</v>
      </c>
      <c r="AZ26" s="38">
        <f t="shared" si="10"/>
        <v>2016</v>
      </c>
      <c r="BA26" s="1">
        <f t="shared" si="3"/>
        <v>366</v>
      </c>
      <c r="BB26" s="33">
        <v>42735</v>
      </c>
      <c r="BC26" s="43"/>
      <c r="BD26" s="43"/>
      <c r="BE26" s="43"/>
      <c r="BF26" s="43"/>
      <c r="BM26" s="40">
        <v>51.95</v>
      </c>
      <c r="BN26" s="37"/>
      <c r="BO26" s="37"/>
      <c r="BP26" s="37"/>
      <c r="BQ26" s="40">
        <v>40.070808120911579</v>
      </c>
      <c r="BR26" s="37"/>
      <c r="BS26" s="37"/>
    </row>
    <row r="27" spans="1:71" x14ac:dyDescent="0.2">
      <c r="A27" s="35">
        <f t="shared" si="2"/>
        <v>2017</v>
      </c>
      <c r="B27" s="36">
        <v>43.184700000000007</v>
      </c>
      <c r="C27" s="36">
        <v>3.4456599999999997</v>
      </c>
      <c r="D27" s="36">
        <v>46.630360000000003</v>
      </c>
      <c r="E27" s="52">
        <v>0.95589939848680217</v>
      </c>
      <c r="F27" s="36">
        <v>51.089999999999996</v>
      </c>
      <c r="G27" s="37"/>
      <c r="H27" s="38">
        <f t="shared" si="4"/>
        <v>2017</v>
      </c>
      <c r="I27" s="36">
        <v>40.241728685803714</v>
      </c>
      <c r="J27" s="36">
        <v>42.292304055967151</v>
      </c>
      <c r="K27" s="52">
        <v>0.70550435415043922</v>
      </c>
      <c r="L27" s="36">
        <v>4.4742786858037107</v>
      </c>
      <c r="M27" s="36">
        <v>35.767450000000004</v>
      </c>
      <c r="N27" s="36">
        <v>14.193674689750951</v>
      </c>
      <c r="O27" s="39">
        <v>415.9754435000001</v>
      </c>
      <c r="P27" s="36">
        <v>37.817219999999999</v>
      </c>
      <c r="Q27" s="39">
        <v>3658.9455460273966</v>
      </c>
      <c r="R27" s="52">
        <v>0.63085268034955111</v>
      </c>
      <c r="S27" s="37"/>
      <c r="T27" s="38">
        <f t="shared" si="5"/>
        <v>2017</v>
      </c>
      <c r="U27" s="36">
        <v>86.85745</v>
      </c>
      <c r="V27" s="52">
        <v>1.5867520788363532</v>
      </c>
      <c r="W27" s="37"/>
      <c r="X27" s="38">
        <f t="shared" si="6"/>
        <v>2017</v>
      </c>
      <c r="Y27" s="36">
        <v>80.187280000000001</v>
      </c>
      <c r="AA27" s="38">
        <f t="shared" si="6"/>
        <v>2017</v>
      </c>
      <c r="AB27" s="36">
        <v>74.001683697334485</v>
      </c>
      <c r="AC27" s="36">
        <v>78.597222045662122</v>
      </c>
      <c r="AE27" s="38">
        <f t="shared" si="7"/>
        <v>2017</v>
      </c>
      <c r="AF27" s="36">
        <v>80.187280000000001</v>
      </c>
      <c r="AG27" s="1"/>
      <c r="AH27" s="38">
        <f t="shared" si="8"/>
        <v>2017</v>
      </c>
      <c r="AI27" s="36">
        <v>74.001683697334485</v>
      </c>
      <c r="AJ27" s="36">
        <v>78.597222045662122</v>
      </c>
      <c r="AL27" s="38">
        <f t="shared" si="9"/>
        <v>2017</v>
      </c>
      <c r="AM27" s="41">
        <v>807.06943239999998</v>
      </c>
      <c r="AN27" s="37">
        <v>69.395479999999992</v>
      </c>
      <c r="AO27" s="41">
        <v>859.96488210000018</v>
      </c>
      <c r="AP27" s="37">
        <v>73.943670000000012</v>
      </c>
      <c r="AQ27" s="37">
        <v>8.1731400000000001</v>
      </c>
      <c r="AR27" s="37">
        <v>2.6186599999999998</v>
      </c>
      <c r="AS27" s="37">
        <v>80.187280000000001</v>
      </c>
      <c r="AT27" s="37">
        <v>0.42610999999999999</v>
      </c>
      <c r="AU27" s="37">
        <v>74.369780000000006</v>
      </c>
      <c r="AV27" s="37">
        <v>4.4742786858037107</v>
      </c>
      <c r="AW27" s="42">
        <v>4.2809600000000003</v>
      </c>
      <c r="AX27" s="37">
        <v>0.36809630266552024</v>
      </c>
      <c r="AY27" s="40">
        <v>69.527405011530774</v>
      </c>
      <c r="AZ27" s="38">
        <f t="shared" si="10"/>
        <v>2017</v>
      </c>
      <c r="BA27" s="1">
        <f t="shared" si="3"/>
        <v>365</v>
      </c>
      <c r="BB27" s="33">
        <v>43100</v>
      </c>
      <c r="BC27" s="43"/>
      <c r="BD27" s="43"/>
      <c r="BE27" s="43"/>
      <c r="BF27" s="43"/>
      <c r="BM27" s="40">
        <v>51.089999999999996</v>
      </c>
      <c r="BN27" s="37"/>
      <c r="BO27" s="37"/>
      <c r="BP27" s="37"/>
      <c r="BQ27" s="40">
        <v>40.241728685803714</v>
      </c>
      <c r="BR27" s="37"/>
      <c r="BS27" s="37"/>
    </row>
    <row r="28" spans="1:71" x14ac:dyDescent="0.2">
      <c r="A28" s="35">
        <f t="shared" si="2"/>
        <v>2018</v>
      </c>
      <c r="B28" s="36">
        <v>47.848320000000001</v>
      </c>
      <c r="C28" s="36">
        <v>3.3392400000000007</v>
      </c>
      <c r="D28" s="36">
        <v>51.187560000000005</v>
      </c>
      <c r="E28" s="52">
        <v>1.0463962117833532</v>
      </c>
      <c r="F28" s="36">
        <v>56.040000000000006</v>
      </c>
      <c r="G28" s="37"/>
      <c r="H28" s="38">
        <f t="shared" si="4"/>
        <v>2018</v>
      </c>
      <c r="I28" s="36">
        <v>38.79885321402417</v>
      </c>
      <c r="J28" s="36">
        <v>40.819824266802705</v>
      </c>
      <c r="K28" s="52">
        <v>0.68094099857446266</v>
      </c>
      <c r="L28" s="36">
        <v>4.4502932140241791</v>
      </c>
      <c r="M28" s="36">
        <v>34.348559999999992</v>
      </c>
      <c r="N28" s="36">
        <v>13.630613496388246</v>
      </c>
      <c r="O28" s="39">
        <v>399.47375279999994</v>
      </c>
      <c r="P28" s="36">
        <v>36.368729999999999</v>
      </c>
      <c r="Q28" s="39">
        <v>3518.7991779452054</v>
      </c>
      <c r="R28" s="52">
        <v>0.60668951343882849</v>
      </c>
      <c r="S28" s="37"/>
      <c r="T28" s="38">
        <f t="shared" si="5"/>
        <v>2018</v>
      </c>
      <c r="U28" s="36">
        <v>90.388559999999998</v>
      </c>
      <c r="V28" s="52">
        <v>1.6530857252221818</v>
      </c>
      <c r="W28" s="37"/>
      <c r="X28" s="38">
        <f t="shared" si="6"/>
        <v>2018</v>
      </c>
      <c r="Y28" s="36">
        <v>79.27106000000002</v>
      </c>
      <c r="AA28" s="38">
        <f t="shared" si="6"/>
        <v>2018</v>
      </c>
      <c r="AB28" s="36">
        <v>74.451927738607054</v>
      </c>
      <c r="AC28" s="36">
        <v>79.075426447488596</v>
      </c>
      <c r="AE28" s="38">
        <f t="shared" si="7"/>
        <v>2018</v>
      </c>
      <c r="AF28" s="36">
        <v>79.27106000000002</v>
      </c>
      <c r="AG28" s="1"/>
      <c r="AH28" s="38">
        <f t="shared" si="8"/>
        <v>2018</v>
      </c>
      <c r="AI28" s="36">
        <v>74.451927738607054</v>
      </c>
      <c r="AJ28" s="36">
        <v>79.075426447488596</v>
      </c>
      <c r="AL28" s="38">
        <f t="shared" si="9"/>
        <v>2018</v>
      </c>
      <c r="AM28" s="41">
        <v>801.30641850000029</v>
      </c>
      <c r="AN28" s="37">
        <v>68.899950000000018</v>
      </c>
      <c r="AO28" s="41">
        <v>866.17448800000022</v>
      </c>
      <c r="AP28" s="37">
        <v>74.47760000000001</v>
      </c>
      <c r="AQ28" s="37">
        <v>7.7556599999999998</v>
      </c>
      <c r="AR28" s="37">
        <v>2.6154499999999996</v>
      </c>
      <c r="AS28" s="37">
        <v>79.27106000000002</v>
      </c>
      <c r="AT28" s="37">
        <v>0.41332000000000002</v>
      </c>
      <c r="AU28" s="37">
        <v>74.890920000000008</v>
      </c>
      <c r="AV28" s="37">
        <v>4.4502932140241791</v>
      </c>
      <c r="AW28" s="42">
        <v>5.1054799999999991</v>
      </c>
      <c r="AX28" s="37">
        <v>0.43899226139294917</v>
      </c>
      <c r="AY28" s="40">
        <v>70.001634524582869</v>
      </c>
      <c r="AZ28" s="38">
        <f t="shared" si="10"/>
        <v>2018</v>
      </c>
      <c r="BA28" s="1">
        <f t="shared" si="3"/>
        <v>365</v>
      </c>
      <c r="BB28" s="33">
        <v>43465</v>
      </c>
      <c r="BC28" s="43"/>
      <c r="BD28" s="43"/>
      <c r="BE28" s="43"/>
      <c r="BF28" s="43"/>
      <c r="BM28" s="40">
        <v>56.040000000000006</v>
      </c>
      <c r="BN28" s="37"/>
      <c r="BO28" s="37"/>
      <c r="BP28" s="37"/>
      <c r="BQ28" s="40">
        <v>38.79885321402417</v>
      </c>
      <c r="BR28" s="37"/>
      <c r="BS28" s="37"/>
    </row>
    <row r="29" spans="1:71" x14ac:dyDescent="0.2">
      <c r="A29" s="35">
        <f t="shared" si="2"/>
        <v>2019</v>
      </c>
      <c r="B29" s="36">
        <v>49.344100000000005</v>
      </c>
      <c r="C29" s="36">
        <v>3.1442699999999997</v>
      </c>
      <c r="D29" s="36">
        <v>52.488370000000003</v>
      </c>
      <c r="E29" s="52">
        <v>1.0711418637809744</v>
      </c>
      <c r="F29" s="36">
        <v>57.5</v>
      </c>
      <c r="G29" s="37"/>
      <c r="H29" s="38">
        <f t="shared" si="4"/>
        <v>2019</v>
      </c>
      <c r="I29" s="36">
        <v>37.417286447439054</v>
      </c>
      <c r="J29" s="36">
        <v>39.244334077799586</v>
      </c>
      <c r="K29" s="52">
        <v>0.65465926214335957</v>
      </c>
      <c r="L29" s="36">
        <v>4.5979464474390523</v>
      </c>
      <c r="M29" s="36">
        <v>32.819340000000004</v>
      </c>
      <c r="N29" s="36">
        <v>13.023769810046034</v>
      </c>
      <c r="O29" s="39">
        <v>381.68892420000009</v>
      </c>
      <c r="P29" s="36">
        <v>34.645559999999996</v>
      </c>
      <c r="Q29" s="39">
        <v>3352.0765791780814</v>
      </c>
      <c r="R29" s="52">
        <v>0.57794423778932436</v>
      </c>
      <c r="S29" s="37"/>
      <c r="T29" s="38">
        <f t="shared" si="5"/>
        <v>2019</v>
      </c>
      <c r="U29" s="36">
        <v>90.319340000000011</v>
      </c>
      <c r="V29" s="52">
        <v>1.6490861015702989</v>
      </c>
      <c r="W29" s="37"/>
      <c r="X29" s="38">
        <f t="shared" si="6"/>
        <v>2019</v>
      </c>
      <c r="Y29" s="36">
        <v>77.620040000000003</v>
      </c>
      <c r="AA29" s="38">
        <f t="shared" si="6"/>
        <v>2019</v>
      </c>
      <c r="AB29" s="36">
        <v>73.399585932932084</v>
      </c>
      <c r="AC29" s="36">
        <v>77.957733735159835</v>
      </c>
      <c r="AE29" s="38">
        <f t="shared" si="7"/>
        <v>2019</v>
      </c>
      <c r="AF29" s="36">
        <v>77.620040000000003</v>
      </c>
      <c r="AG29" s="1"/>
      <c r="AH29" s="38">
        <f t="shared" si="8"/>
        <v>2019</v>
      </c>
      <c r="AI29" s="36">
        <v>73.399585932932084</v>
      </c>
      <c r="AJ29" s="36">
        <v>77.957733735159835</v>
      </c>
      <c r="AL29" s="38">
        <f t="shared" si="9"/>
        <v>2019</v>
      </c>
      <c r="AM29" s="41">
        <v>791.72806680000019</v>
      </c>
      <c r="AN29" s="37">
        <v>68.076360000000008</v>
      </c>
      <c r="AO29" s="41">
        <v>854.78127480000012</v>
      </c>
      <c r="AP29" s="37">
        <v>73.497960000000006</v>
      </c>
      <c r="AQ29" s="37">
        <v>7.1069100000000001</v>
      </c>
      <c r="AR29" s="37">
        <v>2.4367700000000001</v>
      </c>
      <c r="AS29" s="37">
        <v>77.620040000000003</v>
      </c>
      <c r="AT29" s="37">
        <v>0.40092</v>
      </c>
      <c r="AU29" s="37">
        <v>73.898880000000005</v>
      </c>
      <c r="AV29" s="37">
        <v>4.5979464474390523</v>
      </c>
      <c r="AW29" s="42">
        <v>5.8067900000000003</v>
      </c>
      <c r="AX29" s="37">
        <v>0.49929406706792778</v>
      </c>
      <c r="AY29" s="40">
        <v>68.801639485493027</v>
      </c>
      <c r="AZ29" s="38">
        <f t="shared" si="10"/>
        <v>2019</v>
      </c>
      <c r="BA29" s="1">
        <f t="shared" si="3"/>
        <v>365</v>
      </c>
      <c r="BB29" s="33">
        <v>43830</v>
      </c>
      <c r="BC29" s="43"/>
      <c r="BD29" s="43"/>
      <c r="BE29" s="43"/>
      <c r="BF29" s="43"/>
      <c r="BM29" s="40">
        <v>57.5</v>
      </c>
      <c r="BN29" s="37"/>
      <c r="BO29" s="37"/>
      <c r="BP29" s="37"/>
      <c r="BQ29" s="40">
        <v>37.417286447439054</v>
      </c>
      <c r="BR29" s="37"/>
      <c r="BS29" s="37"/>
    </row>
    <row r="30" spans="1:71" x14ac:dyDescent="0.2">
      <c r="A30" s="35">
        <f t="shared" si="2"/>
        <v>2020</v>
      </c>
      <c r="B30" s="36">
        <v>45.658049999999996</v>
      </c>
      <c r="C30" s="36">
        <v>3.3271900000000003</v>
      </c>
      <c r="D30" s="36">
        <v>48.985239999999997</v>
      </c>
      <c r="E30" s="52">
        <v>0.99950543534701153</v>
      </c>
      <c r="F30" s="36">
        <v>53.67</v>
      </c>
      <c r="G30" s="37"/>
      <c r="H30" s="38">
        <f t="shared" si="4"/>
        <v>2020</v>
      </c>
      <c r="I30" s="36">
        <v>37.751182696210236</v>
      </c>
      <c r="J30" s="36">
        <v>39.350230267695572</v>
      </c>
      <c r="K30" s="52">
        <v>0.65463226959848742</v>
      </c>
      <c r="L30" s="36">
        <v>4.4309526962102446</v>
      </c>
      <c r="M30" s="36">
        <v>33.320229999999995</v>
      </c>
      <c r="N30" s="36">
        <v>13.222539074149267</v>
      </c>
      <c r="O30" s="39">
        <v>387.51427489999998</v>
      </c>
      <c r="P30" s="36">
        <v>34.91848000000001</v>
      </c>
      <c r="Q30" s="39">
        <v>3369.2516972677599</v>
      </c>
      <c r="R30" s="52">
        <v>0.58090546504616547</v>
      </c>
      <c r="S30" s="37"/>
      <c r="T30" s="38">
        <f t="shared" si="5"/>
        <v>2020</v>
      </c>
      <c r="U30" s="36">
        <v>86.990229999999997</v>
      </c>
      <c r="V30" s="52">
        <v>1.580410900393177</v>
      </c>
      <c r="W30" s="37"/>
      <c r="X30" s="38">
        <f t="shared" si="6"/>
        <v>2020</v>
      </c>
      <c r="Y30" s="36">
        <v>59.672040000000003</v>
      </c>
      <c r="AA30" s="38">
        <f t="shared" si="6"/>
        <v>2020</v>
      </c>
      <c r="AB30" s="36">
        <v>68.791923198624247</v>
      </c>
      <c r="AC30" s="36">
        <v>73.063933041095908</v>
      </c>
      <c r="AE30" s="38">
        <f t="shared" si="7"/>
        <v>2020</v>
      </c>
      <c r="AF30" s="36">
        <v>59.672040000000003</v>
      </c>
      <c r="AG30" s="1"/>
      <c r="AH30" s="38">
        <f t="shared" si="8"/>
        <v>2020</v>
      </c>
      <c r="AI30" s="36">
        <v>68.791923198624247</v>
      </c>
      <c r="AJ30" s="36">
        <v>73.063933041095908</v>
      </c>
      <c r="AL30" s="38">
        <f t="shared" si="9"/>
        <v>2020</v>
      </c>
      <c r="AM30" s="41">
        <v>593.26281460000007</v>
      </c>
      <c r="AN30" s="37">
        <v>51.011420000000001</v>
      </c>
      <c r="AO30" s="41">
        <v>801.85895979999998</v>
      </c>
      <c r="AP30" s="37">
        <v>68.947459999999992</v>
      </c>
      <c r="AQ30" s="37">
        <v>6.6510500000000006</v>
      </c>
      <c r="AR30" s="37">
        <v>2.0095700000000001</v>
      </c>
      <c r="AS30" s="37">
        <v>59.672040000000003</v>
      </c>
      <c r="AT30" s="37">
        <v>0.38889999999999997</v>
      </c>
      <c r="AU30" s="37">
        <v>69.336359999999999</v>
      </c>
      <c r="AV30" s="37">
        <v>4.4309526962102446</v>
      </c>
      <c r="AW30" s="42">
        <v>6.3317999999999994</v>
      </c>
      <c r="AX30" s="37">
        <v>0.54443680137575223</v>
      </c>
      <c r="AY30" s="40">
        <v>64.360970502414006</v>
      </c>
      <c r="AZ30" s="38">
        <f t="shared" si="10"/>
        <v>2020</v>
      </c>
      <c r="BA30" s="1">
        <f t="shared" si="3"/>
        <v>366</v>
      </c>
      <c r="BB30" s="33">
        <v>44196</v>
      </c>
      <c r="BC30" s="43"/>
      <c r="BD30" s="43"/>
      <c r="BE30" s="43"/>
      <c r="BF30" s="43"/>
      <c r="BM30" s="40">
        <v>53.67</v>
      </c>
      <c r="BN30" s="37"/>
      <c r="BO30" s="37"/>
      <c r="BP30" s="37"/>
      <c r="BQ30" s="40">
        <v>37.751182696210236</v>
      </c>
      <c r="BR30" s="37"/>
      <c r="BS30" s="37"/>
    </row>
    <row r="31" spans="1:71" x14ac:dyDescent="0.2">
      <c r="A31" s="35">
        <f t="shared" si="2"/>
        <v>2021</v>
      </c>
      <c r="B31" s="36">
        <v>38.238500000000002</v>
      </c>
      <c r="C31" s="36">
        <v>2.62521</v>
      </c>
      <c r="D31" s="36">
        <v>40.863710000000005</v>
      </c>
      <c r="E31" s="52">
        <v>0.83508450968300496</v>
      </c>
      <c r="F31" s="36">
        <v>44.75</v>
      </c>
      <c r="G31" s="37"/>
      <c r="H31" s="38">
        <f t="shared" si="4"/>
        <v>2021</v>
      </c>
      <c r="I31" s="36">
        <v>31.422138622584235</v>
      </c>
      <c r="J31" s="36">
        <v>32.644689229336301</v>
      </c>
      <c r="K31" s="52">
        <v>0.5445664620377948</v>
      </c>
      <c r="L31" s="36">
        <v>3.7811486225842366</v>
      </c>
      <c r="M31" s="36">
        <v>27.640989999999999</v>
      </c>
      <c r="N31" s="36">
        <v>10.968833958324092</v>
      </c>
      <c r="O31" s="39">
        <v>321.4647137</v>
      </c>
      <c r="P31" s="36">
        <v>28.862859999999998</v>
      </c>
      <c r="Q31" s="39">
        <v>2792.5805504109585</v>
      </c>
      <c r="R31" s="52">
        <v>0.48147940524326871</v>
      </c>
      <c r="S31" s="37"/>
      <c r="T31" s="38">
        <f t="shared" si="5"/>
        <v>2021</v>
      </c>
      <c r="U31" s="36">
        <v>72.390990000000002</v>
      </c>
      <c r="V31" s="52">
        <v>1.3165639149262738</v>
      </c>
      <c r="W31" s="37"/>
      <c r="X31" s="38">
        <f t="shared" si="6"/>
        <v>2021</v>
      </c>
      <c r="Y31" s="36">
        <v>62.03481</v>
      </c>
      <c r="AA31" s="38">
        <f t="shared" si="6"/>
        <v>2021</v>
      </c>
      <c r="AB31" s="36">
        <v>72.37879720550302</v>
      </c>
      <c r="AC31" s="36">
        <v>76.87355356164386</v>
      </c>
      <c r="AE31" s="38">
        <f t="shared" si="7"/>
        <v>2021</v>
      </c>
      <c r="AF31" s="36">
        <v>62.03481</v>
      </c>
      <c r="AG31" s="1"/>
      <c r="AH31" s="38">
        <f t="shared" si="8"/>
        <v>2021</v>
      </c>
      <c r="AI31" s="36">
        <v>72.37879720550302</v>
      </c>
      <c r="AJ31" s="36">
        <v>76.87355356164386</v>
      </c>
      <c r="AL31" s="38">
        <f t="shared" si="9"/>
        <v>2021</v>
      </c>
      <c r="AM31" s="41">
        <v>636.14018229999999</v>
      </c>
      <c r="AN31" s="37">
        <v>54.698209999999996</v>
      </c>
      <c r="AO31" s="41">
        <v>843.85907660000021</v>
      </c>
      <c r="AP31" s="37">
        <v>72.558820000000011</v>
      </c>
      <c r="AQ31" s="37">
        <v>5.2654100000000001</v>
      </c>
      <c r="AR31" s="37">
        <v>2.0711900000000001</v>
      </c>
      <c r="AS31" s="37">
        <v>62.03481</v>
      </c>
      <c r="AT31" s="37">
        <v>0.37723000000000001</v>
      </c>
      <c r="AU31" s="37">
        <v>72.936050000000009</v>
      </c>
      <c r="AV31" s="37">
        <v>3.7811486225842366</v>
      </c>
      <c r="AW31" s="42">
        <v>6.4808499999999993</v>
      </c>
      <c r="AX31" s="37">
        <v>0.5572527944969905</v>
      </c>
      <c r="AY31" s="40">
        <v>68.597648582918779</v>
      </c>
      <c r="AZ31" s="38">
        <f t="shared" si="10"/>
        <v>2021</v>
      </c>
      <c r="BA31" s="1">
        <f t="shared" si="3"/>
        <v>365</v>
      </c>
      <c r="BB31" s="33">
        <v>44561</v>
      </c>
      <c r="BC31" s="43"/>
      <c r="BD31" s="43"/>
      <c r="BE31" s="43"/>
      <c r="BF31" s="43"/>
      <c r="BM31" s="40">
        <v>44.75</v>
      </c>
      <c r="BN31" s="37"/>
      <c r="BO31" s="37"/>
      <c r="BP31" s="37"/>
      <c r="BQ31" s="40">
        <v>31.422138622584235</v>
      </c>
      <c r="BR31" s="37"/>
      <c r="BS31" s="37"/>
    </row>
    <row r="32" spans="1:71" x14ac:dyDescent="0.2">
      <c r="A32" s="35">
        <f t="shared" si="2"/>
        <v>2022</v>
      </c>
      <c r="B32" s="36">
        <v>34.934930000000001</v>
      </c>
      <c r="C32" s="36">
        <v>2.8172799999999998</v>
      </c>
      <c r="D32" s="36">
        <v>37.752209999999998</v>
      </c>
      <c r="E32" s="52">
        <v>0.77408412895265977</v>
      </c>
      <c r="F32" s="36">
        <v>41.339999999999996</v>
      </c>
      <c r="G32" s="37"/>
      <c r="H32" s="38">
        <f t="shared" si="4"/>
        <v>2022</v>
      </c>
      <c r="I32" s="36">
        <v>36.416899999999998</v>
      </c>
      <c r="J32" s="36">
        <v>37.72649328</v>
      </c>
      <c r="K32" s="52">
        <v>0.6293392112343883</v>
      </c>
      <c r="L32" s="36">
        <v>3.8411399999999998</v>
      </c>
      <c r="M32" s="36">
        <v>32.575759999999995</v>
      </c>
      <c r="N32" s="36">
        <v>12.927109430820517</v>
      </c>
      <c r="O32" s="39">
        <v>378.85608879999995</v>
      </c>
      <c r="P32" s="36">
        <v>33.884659999999997</v>
      </c>
      <c r="Q32" s="39">
        <v>3278.4568983561639</v>
      </c>
      <c r="R32" s="52">
        <v>0.56525118937175245</v>
      </c>
      <c r="S32" s="37"/>
      <c r="T32" s="38">
        <f t="shared" si="5"/>
        <v>2022</v>
      </c>
      <c r="U32" s="36">
        <v>73.915759999999992</v>
      </c>
      <c r="V32" s="52">
        <v>1.3393353183244123</v>
      </c>
      <c r="W32" s="37"/>
      <c r="X32" s="38">
        <f t="shared" si="6"/>
        <v>2022</v>
      </c>
      <c r="Y32" s="36">
        <v>67.935609999999997</v>
      </c>
      <c r="AA32" s="38">
        <f t="shared" si="6"/>
        <v>2022</v>
      </c>
      <c r="AB32" s="36">
        <v>66.563047205503011</v>
      </c>
      <c r="AC32" s="36">
        <v>70.696642831050241</v>
      </c>
      <c r="AE32" s="38">
        <f t="shared" si="7"/>
        <v>2022</v>
      </c>
      <c r="AF32" s="36">
        <v>67.935609999999997</v>
      </c>
      <c r="AG32" s="1"/>
      <c r="AH32" s="38">
        <f t="shared" si="8"/>
        <v>2022</v>
      </c>
      <c r="AI32" s="36">
        <v>66.563047205503011</v>
      </c>
      <c r="AJ32" s="36">
        <v>70.696642831050241</v>
      </c>
      <c r="AL32" s="38">
        <f t="shared" si="9"/>
        <v>2022</v>
      </c>
      <c r="AM32" s="41">
        <v>709.62759369999992</v>
      </c>
      <c r="AN32" s="37">
        <v>61.016989999999993</v>
      </c>
      <c r="AO32" s="41">
        <v>776.35355570000002</v>
      </c>
      <c r="AP32" s="37">
        <v>66.754390000000001</v>
      </c>
      <c r="AQ32" s="37">
        <v>4.8242600000000007</v>
      </c>
      <c r="AR32" s="37">
        <v>2.09436</v>
      </c>
      <c r="AS32" s="37">
        <v>67.935609999999997</v>
      </c>
      <c r="AT32" s="37">
        <v>0.36591000000000001</v>
      </c>
      <c r="AU32" s="37">
        <v>67.1203</v>
      </c>
      <c r="AV32" s="37">
        <v>3.8411399999999998</v>
      </c>
      <c r="AW32" s="42">
        <v>6.4808499999999993</v>
      </c>
      <c r="AX32" s="37">
        <v>0.5572527944969905</v>
      </c>
      <c r="AY32" s="40">
        <v>62.721907205503008</v>
      </c>
      <c r="AZ32" s="38">
        <f t="shared" si="10"/>
        <v>2022</v>
      </c>
      <c r="BA32" s="1">
        <f t="shared" si="3"/>
        <v>365</v>
      </c>
      <c r="BB32" s="33">
        <v>44926</v>
      </c>
      <c r="BC32" s="42"/>
      <c r="BD32" s="42"/>
      <c r="BE32" s="42"/>
      <c r="BF32" s="42"/>
      <c r="BG32" s="37"/>
      <c r="BH32" s="37"/>
      <c r="BI32" s="37"/>
      <c r="BJ32" s="37"/>
      <c r="BK32" s="37"/>
      <c r="BM32" s="40">
        <v>41.339999999999996</v>
      </c>
      <c r="BN32" s="37"/>
      <c r="BO32" s="37"/>
      <c r="BP32" s="37"/>
      <c r="BQ32" s="40">
        <v>36.416899999999998</v>
      </c>
      <c r="BR32" s="37"/>
      <c r="BS32" s="37"/>
    </row>
    <row r="33" spans="1:71" x14ac:dyDescent="0.2">
      <c r="A33" s="35">
        <f t="shared" si="2"/>
        <v>2023</v>
      </c>
      <c r="B33" s="36">
        <v>32.838834200000001</v>
      </c>
      <c r="C33" s="36">
        <v>2.6482431999999996</v>
      </c>
      <c r="D33" s="36">
        <v>35.487077400000004</v>
      </c>
      <c r="E33" s="52">
        <v>0.72763908121550014</v>
      </c>
      <c r="F33" s="36">
        <v>38.859599999999993</v>
      </c>
      <c r="G33" s="37"/>
      <c r="H33" s="38">
        <f t="shared" si="4"/>
        <v>2023</v>
      </c>
      <c r="I33" s="36">
        <v>32.775210000000001</v>
      </c>
      <c r="J33" s="36">
        <v>33.953843952000007</v>
      </c>
      <c r="K33" s="52">
        <v>0.56640529011094953</v>
      </c>
      <c r="L33" s="36">
        <v>3.7088284668825606</v>
      </c>
      <c r="M33" s="36">
        <v>29.06638153311744</v>
      </c>
      <c r="N33" s="36">
        <v>11.534475169162281</v>
      </c>
      <c r="O33" s="39">
        <v>338.04201723015586</v>
      </c>
      <c r="P33" s="36">
        <v>30.234274063904056</v>
      </c>
      <c r="Q33" s="39">
        <v>2925.269557717183</v>
      </c>
      <c r="R33" s="52">
        <v>0.50435682029606599</v>
      </c>
      <c r="S33" s="37"/>
      <c r="T33" s="38">
        <f t="shared" si="5"/>
        <v>2023</v>
      </c>
      <c r="U33" s="36">
        <v>67.925981533117437</v>
      </c>
      <c r="V33" s="52">
        <v>1.2319959015115662</v>
      </c>
      <c r="W33" s="37"/>
      <c r="X33" s="38">
        <f t="shared" si="6"/>
        <v>2023</v>
      </c>
      <c r="Y33" s="36">
        <v>71.802214149358107</v>
      </c>
      <c r="AA33" s="38">
        <f t="shared" si="6"/>
        <v>2023</v>
      </c>
      <c r="AB33" s="36">
        <v>72.733126023731188</v>
      </c>
      <c r="AC33" s="36">
        <v>77.249886361277973</v>
      </c>
      <c r="AE33" s="38">
        <f t="shared" si="7"/>
        <v>2023</v>
      </c>
      <c r="AF33" s="36">
        <v>66.227802645346912</v>
      </c>
      <c r="AG33" s="1"/>
      <c r="AH33" s="38">
        <f t="shared" si="8"/>
        <v>2023</v>
      </c>
      <c r="AI33" s="36">
        <v>64.647939234737748</v>
      </c>
      <c r="AJ33" s="36">
        <v>68.66260578082192</v>
      </c>
      <c r="AL33" s="38">
        <f t="shared" si="9"/>
        <v>2023</v>
      </c>
      <c r="AM33" s="41">
        <v>754.83040579165038</v>
      </c>
      <c r="AN33" s="37">
        <v>64.903732226281193</v>
      </c>
      <c r="AO33" s="41">
        <v>848.87981882462054</v>
      </c>
      <c r="AP33" s="37">
        <v>72.990526124215009</v>
      </c>
      <c r="AQ33" s="37">
        <v>4.8242600000000007</v>
      </c>
      <c r="AR33" s="37">
        <v>2.074221923076923</v>
      </c>
      <c r="AS33" s="37">
        <v>71.802214149358107</v>
      </c>
      <c r="AT33" s="37">
        <v>0.36591000000000001</v>
      </c>
      <c r="AU33" s="37">
        <v>73.356436124215008</v>
      </c>
      <c r="AV33" s="37">
        <v>3.7088284668825606</v>
      </c>
      <c r="AW33" s="44">
        <v>7.2490964686268722</v>
      </c>
      <c r="AX33" s="37">
        <v>0.62331010048382385</v>
      </c>
      <c r="AY33" s="40">
        <v>69.024297556848623</v>
      </c>
      <c r="AZ33" s="38">
        <f t="shared" si="10"/>
        <v>2023</v>
      </c>
      <c r="BA33" s="1">
        <f t="shared" si="3"/>
        <v>365</v>
      </c>
      <c r="BB33" s="33">
        <v>45291</v>
      </c>
      <c r="BC33" s="42">
        <v>690</v>
      </c>
      <c r="BD33" s="42">
        <v>747.6</v>
      </c>
      <c r="BE33" s="42">
        <v>56.106143800000012</v>
      </c>
      <c r="BF33" s="42">
        <v>4.2555333000000006</v>
      </c>
      <c r="BG33" s="37">
        <v>59.329320722269991</v>
      </c>
      <c r="BH33" s="37">
        <v>4.8242600000000007</v>
      </c>
      <c r="BI33" s="37">
        <v>2.074221923076923</v>
      </c>
      <c r="BJ33" s="37">
        <v>66.227802645346912</v>
      </c>
      <c r="BK33" s="37">
        <v>64.282029234737749</v>
      </c>
      <c r="BM33" s="40">
        <v>38.859599999999993</v>
      </c>
      <c r="BN33" s="37"/>
      <c r="BO33" s="37"/>
      <c r="BP33" s="37"/>
      <c r="BQ33" s="40">
        <v>32.775210000000001</v>
      </c>
      <c r="BR33" s="37"/>
      <c r="BS33" s="37"/>
    </row>
    <row r="34" spans="1:71" x14ac:dyDescent="0.2">
      <c r="A34" s="35">
        <f t="shared" si="2"/>
        <v>2024</v>
      </c>
      <c r="B34" s="36">
        <v>31.940939500504108</v>
      </c>
      <c r="C34" s="36">
        <v>2.5758337009972596</v>
      </c>
      <c r="D34" s="36">
        <v>34.516773201501366</v>
      </c>
      <c r="E34" s="52">
        <v>0.70580990877903504</v>
      </c>
      <c r="F34" s="36">
        <v>37.797082717808209</v>
      </c>
      <c r="G34" s="37"/>
      <c r="H34" s="38">
        <f t="shared" si="4"/>
        <v>2024</v>
      </c>
      <c r="I34" s="36">
        <v>29.578504586301371</v>
      </c>
      <c r="J34" s="36">
        <v>30.642181363804937</v>
      </c>
      <c r="K34" s="52">
        <v>0.50976476109985469</v>
      </c>
      <c r="L34" s="36">
        <v>3.6475246303488786</v>
      </c>
      <c r="M34" s="36">
        <v>25.930979955952491</v>
      </c>
      <c r="N34" s="36">
        <v>10.290246967039641</v>
      </c>
      <c r="O34" s="39">
        <v>301.57729688772747</v>
      </c>
      <c r="P34" s="36">
        <v>26.972891477413427</v>
      </c>
      <c r="Q34" s="39">
        <v>2602.5892418711887</v>
      </c>
      <c r="R34" s="52">
        <v>0.44872228308123946</v>
      </c>
      <c r="S34" s="37"/>
      <c r="T34" s="38">
        <f t="shared" si="5"/>
        <v>2024</v>
      </c>
      <c r="U34" s="36">
        <v>63.728062673760704</v>
      </c>
      <c r="V34" s="52">
        <v>1.1545321918602744</v>
      </c>
      <c r="W34" s="37"/>
      <c r="X34" s="38">
        <f t="shared" si="6"/>
        <v>2024</v>
      </c>
      <c r="Y34" s="36">
        <v>69.459479455167354</v>
      </c>
      <c r="AA34" s="38">
        <f t="shared" si="6"/>
        <v>2024</v>
      </c>
      <c r="AB34" s="36">
        <v>71.536752525491494</v>
      </c>
      <c r="AC34" s="36">
        <v>75.979217522508335</v>
      </c>
      <c r="AE34" s="38">
        <f t="shared" si="7"/>
        <v>2024</v>
      </c>
      <c r="AF34" s="36">
        <v>65.511189933858063</v>
      </c>
      <c r="AG34" s="1"/>
      <c r="AH34" s="38">
        <f t="shared" si="8"/>
        <v>2024</v>
      </c>
      <c r="AI34" s="36">
        <v>63.994456861564913</v>
      </c>
      <c r="AJ34" s="36">
        <v>67.968541853881291</v>
      </c>
      <c r="AL34" s="38">
        <f t="shared" si="9"/>
        <v>2024</v>
      </c>
      <c r="AM34" s="41">
        <v>727.8186071328272</v>
      </c>
      <c r="AN34" s="37">
        <v>62.581135609013515</v>
      </c>
      <c r="AO34" s="41">
        <v>835.48746459479207</v>
      </c>
      <c r="AP34" s="37">
        <v>71.838990936783489</v>
      </c>
      <c r="AQ34" s="37">
        <v>4.8242600000000007</v>
      </c>
      <c r="AR34" s="37">
        <v>2.054083846153846</v>
      </c>
      <c r="AS34" s="37">
        <v>69.459479455167354</v>
      </c>
      <c r="AT34" s="37">
        <v>0.36591000000000001</v>
      </c>
      <c r="AU34" s="37">
        <v>72.204900936783488</v>
      </c>
      <c r="AV34" s="37">
        <v>3.6475246303488786</v>
      </c>
      <c r="AW34" s="44">
        <v>7.7705660233259302</v>
      </c>
      <c r="AX34" s="37">
        <v>0.66814841129199742</v>
      </c>
      <c r="AY34" s="40">
        <v>67.889227895142611</v>
      </c>
      <c r="AZ34" s="38">
        <f t="shared" si="10"/>
        <v>2024</v>
      </c>
      <c r="BA34" s="1">
        <f t="shared" si="3"/>
        <v>366</v>
      </c>
      <c r="BB34" s="33">
        <v>45657</v>
      </c>
      <c r="BC34" s="42">
        <v>681.9</v>
      </c>
      <c r="BD34" s="42">
        <v>740</v>
      </c>
      <c r="BE34" s="42">
        <v>56.106143800000012</v>
      </c>
      <c r="BF34" s="42">
        <v>4.2555333000000006</v>
      </c>
      <c r="BG34" s="37">
        <v>58.632846087704209</v>
      </c>
      <c r="BH34" s="37">
        <v>4.8242600000000007</v>
      </c>
      <c r="BI34" s="37">
        <v>2.054083846153846</v>
      </c>
      <c r="BJ34" s="37">
        <v>65.511189933858063</v>
      </c>
      <c r="BK34" s="37">
        <v>63.628546861564914</v>
      </c>
      <c r="BM34" s="40">
        <v>37.797082717808209</v>
      </c>
      <c r="BN34" s="37">
        <v>0</v>
      </c>
      <c r="BO34" s="37">
        <v>0</v>
      </c>
      <c r="BP34" s="37"/>
      <c r="BQ34" s="40">
        <v>29.578504586301371</v>
      </c>
      <c r="BR34" s="37">
        <v>0</v>
      </c>
      <c r="BS34" s="37">
        <v>0</v>
      </c>
    </row>
    <row r="35" spans="1:71" x14ac:dyDescent="0.2">
      <c r="A35" s="35">
        <f t="shared" si="2"/>
        <v>2025</v>
      </c>
      <c r="B35" s="36">
        <v>29.942449023559995</v>
      </c>
      <c r="C35" s="36">
        <v>2.4146681497599993</v>
      </c>
      <c r="D35" s="36">
        <v>32.357117173319992</v>
      </c>
      <c r="E35" s="52">
        <v>0.66346131425229282</v>
      </c>
      <c r="F35" s="36">
        <v>35.43218327999999</v>
      </c>
      <c r="G35" s="37"/>
      <c r="H35" s="38">
        <f t="shared" si="4"/>
        <v>2025</v>
      </c>
      <c r="I35" s="36">
        <v>26.547920100000002</v>
      </c>
      <c r="J35" s="36">
        <v>27.502613601120007</v>
      </c>
      <c r="K35" s="52">
        <v>0.45878828498986918</v>
      </c>
      <c r="L35" s="36">
        <v>3.4369542863630453</v>
      </c>
      <c r="M35" s="36">
        <v>23.110965813636959</v>
      </c>
      <c r="N35" s="36">
        <v>9.1711746441168813</v>
      </c>
      <c r="O35" s="39">
        <v>268.78053241259784</v>
      </c>
      <c r="P35" s="36">
        <v>24.039568650638135</v>
      </c>
      <c r="Q35" s="39">
        <v>2325.9105942391384</v>
      </c>
      <c r="R35" s="52">
        <v>0.40101906797226522</v>
      </c>
      <c r="S35" s="37"/>
      <c r="T35" s="38">
        <f t="shared" si="5"/>
        <v>2025</v>
      </c>
      <c r="U35" s="36">
        <v>58.543149093636949</v>
      </c>
      <c r="V35" s="52">
        <v>1.0644803822245581</v>
      </c>
      <c r="W35" s="37"/>
      <c r="X35" s="38">
        <f t="shared" si="6"/>
        <v>2025</v>
      </c>
      <c r="Y35" s="36">
        <v>66.36673082034882</v>
      </c>
      <c r="AA35" s="38">
        <f t="shared" si="6"/>
        <v>2025</v>
      </c>
      <c r="AB35" s="36">
        <v>69.134452376281459</v>
      </c>
      <c r="AC35" s="36">
        <v>73.427733437091646</v>
      </c>
      <c r="AE35" s="38">
        <f t="shared" si="7"/>
        <v>2025</v>
      </c>
      <c r="AF35" s="36">
        <v>64.485576161849323</v>
      </c>
      <c r="AG35" s="1"/>
      <c r="AH35" s="38">
        <f t="shared" si="8"/>
        <v>2025</v>
      </c>
      <c r="AI35" s="36">
        <v>59.867199767841782</v>
      </c>
      <c r="AJ35" s="36">
        <v>63.584980210045671</v>
      </c>
      <c r="AL35" s="38">
        <f t="shared" si="9"/>
        <v>2025</v>
      </c>
      <c r="AM35" s="41">
        <v>692.17782867834921</v>
      </c>
      <c r="AN35" s="37">
        <v>59.516580281887286</v>
      </c>
      <c r="AO35" s="41">
        <v>808.18411184313675</v>
      </c>
      <c r="AP35" s="37">
        <v>69.491325179977366</v>
      </c>
      <c r="AQ35" s="37">
        <v>4.8242600000000007</v>
      </c>
      <c r="AR35" s="37">
        <v>2.0258905384615384</v>
      </c>
      <c r="AS35" s="37">
        <v>66.36673082034882</v>
      </c>
      <c r="AT35" s="37">
        <v>0.36591000000000001</v>
      </c>
      <c r="AU35" s="37">
        <v>69.857235179977366</v>
      </c>
      <c r="AV35" s="37">
        <v>3.4369542863630453</v>
      </c>
      <c r="AW35" s="44">
        <v>8.4059640069833215</v>
      </c>
      <c r="AX35" s="37">
        <v>0.72278280369590031</v>
      </c>
      <c r="AY35" s="40">
        <v>65.697498089918412</v>
      </c>
      <c r="AZ35" s="38">
        <f t="shared" si="10"/>
        <v>2025</v>
      </c>
      <c r="BA35" s="1">
        <f t="shared" si="3"/>
        <v>365</v>
      </c>
      <c r="BB35" s="33">
        <v>46022</v>
      </c>
      <c r="BC35" s="42">
        <v>670.3</v>
      </c>
      <c r="BD35" s="42">
        <v>692</v>
      </c>
      <c r="BE35" s="42">
        <v>56.106143800000012</v>
      </c>
      <c r="BF35" s="42">
        <v>4.2555333000000006</v>
      </c>
      <c r="BG35" s="37">
        <v>57.635425623387782</v>
      </c>
      <c r="BH35" s="37">
        <v>4.8242600000000007</v>
      </c>
      <c r="BI35" s="37">
        <v>2.0258905384615384</v>
      </c>
      <c r="BJ35" s="37">
        <v>64.485576161849323</v>
      </c>
      <c r="BK35" s="37">
        <v>59.501289767841783</v>
      </c>
      <c r="BM35" s="40">
        <v>34.882165098793067</v>
      </c>
      <c r="BN35" s="37">
        <v>0.55001818120692458</v>
      </c>
      <c r="BO35" s="37">
        <v>0</v>
      </c>
      <c r="BP35" s="37"/>
      <c r="BQ35" s="40">
        <v>26.401759155876899</v>
      </c>
      <c r="BR35" s="37">
        <v>0.14616094412310271</v>
      </c>
      <c r="BS35" s="37">
        <v>0</v>
      </c>
    </row>
    <row r="36" spans="1:71" x14ac:dyDescent="0.2">
      <c r="A36" s="35">
        <f t="shared" si="2"/>
        <v>2026</v>
      </c>
      <c r="B36" s="36">
        <v>28.145902082146396</v>
      </c>
      <c r="C36" s="36">
        <v>2.2697880607743994</v>
      </c>
      <c r="D36" s="36">
        <v>30.415690142920795</v>
      </c>
      <c r="E36" s="52">
        <v>0.62365363539715535</v>
      </c>
      <c r="F36" s="36">
        <v>33.306252283199989</v>
      </c>
      <c r="G36" s="37"/>
      <c r="H36" s="38">
        <f t="shared" si="4"/>
        <v>2026</v>
      </c>
      <c r="I36" s="36">
        <v>23.893128090000005</v>
      </c>
      <c r="J36" s="36">
        <v>24.752352241008012</v>
      </c>
      <c r="K36" s="52">
        <v>0.41290945649088229</v>
      </c>
      <c r="L36" s="36">
        <v>3.2895248292767723</v>
      </c>
      <c r="M36" s="36">
        <v>20.603603260723233</v>
      </c>
      <c r="N36" s="36">
        <v>8.1761725289165845</v>
      </c>
      <c r="O36" s="39">
        <v>239.61990592221122</v>
      </c>
      <c r="P36" s="36">
        <v>21.431459811359677</v>
      </c>
      <c r="Q36" s="39">
        <v>2073.5671321593613</v>
      </c>
      <c r="R36" s="52">
        <v>0.35751157451023469</v>
      </c>
      <c r="S36" s="37"/>
      <c r="T36" s="38">
        <f t="shared" si="5"/>
        <v>2026</v>
      </c>
      <c r="U36" s="36">
        <v>53.909855543923221</v>
      </c>
      <c r="V36" s="52">
        <v>0.98116520990738998</v>
      </c>
      <c r="W36" s="37"/>
      <c r="X36" s="38">
        <f t="shared" si="6"/>
        <v>2026</v>
      </c>
      <c r="Y36" s="36">
        <v>63.634429607558268</v>
      </c>
      <c r="AA36" s="38">
        <f t="shared" si="6"/>
        <v>2026</v>
      </c>
      <c r="AB36" s="36">
        <v>65.248358614278047</v>
      </c>
      <c r="AC36" s="36">
        <v>69.300311477995777</v>
      </c>
      <c r="AE36" s="38">
        <f t="shared" si="7"/>
        <v>2026</v>
      </c>
      <c r="AF36" s="36">
        <v>62.359360498181097</v>
      </c>
      <c r="AG36" s="1"/>
      <c r="AH36" s="38">
        <f t="shared" si="8"/>
        <v>2026</v>
      </c>
      <c r="AI36" s="36">
        <v>57.812169673258808</v>
      </c>
      <c r="AJ36" s="36">
        <v>61.402331808219174</v>
      </c>
      <c r="AL36" s="38">
        <f t="shared" si="9"/>
        <v>2026</v>
      </c>
      <c r="AM36" s="41">
        <v>660.72905374205652</v>
      </c>
      <c r="AN36" s="37">
        <v>56.812472376789032</v>
      </c>
      <c r="AO36" s="41">
        <v>764.41491551903289</v>
      </c>
      <c r="AP36" s="37">
        <v>65.727851721326985</v>
      </c>
      <c r="AQ36" s="37">
        <v>4.8242600000000007</v>
      </c>
      <c r="AR36" s="37">
        <v>1.9976972307692309</v>
      </c>
      <c r="AS36" s="37">
        <v>63.634429607558268</v>
      </c>
      <c r="AT36" s="37">
        <v>0.36591000000000001</v>
      </c>
      <c r="AU36" s="37">
        <v>66.093761721326985</v>
      </c>
      <c r="AV36" s="37">
        <v>3.2895248292767723</v>
      </c>
      <c r="AW36" s="44">
        <v>9.8320381349792179</v>
      </c>
      <c r="AX36" s="37">
        <v>0.84540310704894384</v>
      </c>
      <c r="AY36" s="40">
        <v>61.958833785001268</v>
      </c>
      <c r="AZ36" s="38">
        <f t="shared" si="10"/>
        <v>2026</v>
      </c>
      <c r="BA36" s="1">
        <f t="shared" si="3"/>
        <v>365</v>
      </c>
      <c r="BB36" s="33">
        <v>46387</v>
      </c>
      <c r="BC36" s="42">
        <v>645.9</v>
      </c>
      <c r="BD36" s="42">
        <v>668.1</v>
      </c>
      <c r="BE36" s="42">
        <v>56.106143800000012</v>
      </c>
      <c r="BF36" s="42">
        <v>4.2555333000000006</v>
      </c>
      <c r="BG36" s="37">
        <v>55.537403267411861</v>
      </c>
      <c r="BH36" s="37">
        <v>4.8242600000000007</v>
      </c>
      <c r="BI36" s="37">
        <v>1.9976972307692309</v>
      </c>
      <c r="BJ36" s="37">
        <v>62.359360498181097</v>
      </c>
      <c r="BK36" s="37">
        <v>57.446259673258808</v>
      </c>
      <c r="BM36" s="40">
        <v>32.206215920786143</v>
      </c>
      <c r="BN36" s="37">
        <v>1.1000363624138489</v>
      </c>
      <c r="BO36" s="37">
        <v>0</v>
      </c>
      <c r="BP36" s="37"/>
      <c r="BQ36" s="40">
        <v>23.600806201753798</v>
      </c>
      <c r="BR36" s="37">
        <v>0.29232188824620547</v>
      </c>
      <c r="BS36" s="37">
        <v>0</v>
      </c>
    </row>
    <row r="37" spans="1:71" x14ac:dyDescent="0.2">
      <c r="A37" s="35">
        <f t="shared" si="2"/>
        <v>2027</v>
      </c>
      <c r="B37" s="36">
        <v>26.457147957217611</v>
      </c>
      <c r="C37" s="36">
        <v>2.1336007771279353</v>
      </c>
      <c r="D37" s="36">
        <v>28.590748734345546</v>
      </c>
      <c r="E37" s="52">
        <v>0.58623441727332604</v>
      </c>
      <c r="F37" s="36">
        <v>31.307877146207989</v>
      </c>
      <c r="G37" s="37"/>
      <c r="H37" s="38">
        <f t="shared" si="4"/>
        <v>2027</v>
      </c>
      <c r="I37" s="36">
        <v>21.503815281000005</v>
      </c>
      <c r="J37" s="36">
        <v>22.277117016907212</v>
      </c>
      <c r="K37" s="52">
        <v>0.37161851084179409</v>
      </c>
      <c r="L37" s="36">
        <v>3.1746559896505153</v>
      </c>
      <c r="M37" s="36">
        <v>18.329159291349491</v>
      </c>
      <c r="N37" s="36">
        <v>7.2735999999452217</v>
      </c>
      <c r="O37" s="39">
        <v>213.1681225583946</v>
      </c>
      <c r="P37" s="36">
        <v>19.065628266945069</v>
      </c>
      <c r="Q37" s="39">
        <v>1844.6648280744246</v>
      </c>
      <c r="R37" s="52">
        <v>0.3180456600128318</v>
      </c>
      <c r="S37" s="37"/>
      <c r="T37" s="38">
        <f t="shared" si="5"/>
        <v>2027</v>
      </c>
      <c r="U37" s="36">
        <v>49.637036437557484</v>
      </c>
      <c r="V37" s="52">
        <v>0.90428007728615789</v>
      </c>
      <c r="W37" s="37"/>
      <c r="X37" s="38">
        <f t="shared" si="6"/>
        <v>2027</v>
      </c>
      <c r="Y37" s="36">
        <v>60.818094040492227</v>
      </c>
      <c r="AA37" s="38">
        <f t="shared" si="6"/>
        <v>2027</v>
      </c>
      <c r="AB37" s="36">
        <v>61.907967547223528</v>
      </c>
      <c r="AC37" s="36">
        <v>65.752480600384445</v>
      </c>
      <c r="AE37" s="38">
        <f t="shared" si="7"/>
        <v>2027</v>
      </c>
      <c r="AF37" s="36">
        <v>60.598850667107605</v>
      </c>
      <c r="AG37" s="1"/>
      <c r="AH37" s="38">
        <f t="shared" si="8"/>
        <v>2027</v>
      </c>
      <c r="AI37" s="36">
        <v>53.968661504729141</v>
      </c>
      <c r="AJ37" s="36">
        <v>57.320140027397265</v>
      </c>
      <c r="AL37" s="38">
        <f t="shared" si="9"/>
        <v>2027</v>
      </c>
      <c r="AM37" s="41">
        <v>628.3498004324631</v>
      </c>
      <c r="AN37" s="37">
        <v>54.028357732799918</v>
      </c>
      <c r="AO37" s="41">
        <v>726.42632820411905</v>
      </c>
      <c r="AP37" s="37">
        <v>62.46142116974368</v>
      </c>
      <c r="AQ37" s="37">
        <v>4.8242600000000007</v>
      </c>
      <c r="AR37" s="37">
        <v>1.9654763076923076</v>
      </c>
      <c r="AS37" s="37">
        <v>60.818094040492227</v>
      </c>
      <c r="AT37" s="37">
        <v>0.36591000000000001</v>
      </c>
      <c r="AU37" s="37">
        <v>62.82733116974368</v>
      </c>
      <c r="AV37" s="37">
        <v>3.1746559896505153</v>
      </c>
      <c r="AW37" s="44">
        <v>10.692198929909393</v>
      </c>
      <c r="AX37" s="37">
        <v>0.91936362252015413</v>
      </c>
      <c r="AY37" s="40">
        <v>58.73331155757301</v>
      </c>
      <c r="AZ37" s="38">
        <f t="shared" si="10"/>
        <v>2027</v>
      </c>
      <c r="BA37" s="1">
        <f t="shared" si="3"/>
        <v>365</v>
      </c>
      <c r="BB37" s="33">
        <v>46752</v>
      </c>
      <c r="BC37" s="42">
        <v>625.79999999999995</v>
      </c>
      <c r="BD37" s="42">
        <v>623.4</v>
      </c>
      <c r="BE37" s="42">
        <v>56.106143800000012</v>
      </c>
      <c r="BF37" s="42">
        <v>4.2555333000000006</v>
      </c>
      <c r="BG37" s="37">
        <v>53.809114359415297</v>
      </c>
      <c r="BH37" s="37">
        <v>4.8242600000000007</v>
      </c>
      <c r="BI37" s="37">
        <v>1.9654763076923076</v>
      </c>
      <c r="BJ37" s="37">
        <v>60.598850667107605</v>
      </c>
      <c r="BK37" s="37">
        <v>53.602751504729142</v>
      </c>
      <c r="BM37" s="40">
        <v>29.277279078425849</v>
      </c>
      <c r="BN37" s="37">
        <v>1.841130013810071</v>
      </c>
      <c r="BO37" s="37">
        <v>0.18946805397207098</v>
      </c>
      <c r="BP37" s="37"/>
      <c r="BQ37" s="40">
        <v>20.795935186379509</v>
      </c>
      <c r="BR37" s="37">
        <v>0.54039149605802272</v>
      </c>
      <c r="BS37" s="37">
        <v>0.16748859856247106</v>
      </c>
    </row>
    <row r="38" spans="1:71" x14ac:dyDescent="0.2">
      <c r="A38" s="35">
        <f t="shared" si="2"/>
        <v>2028</v>
      </c>
      <c r="B38" s="36">
        <v>24.937855296441498</v>
      </c>
      <c r="C38" s="36">
        <v>2.011079483186561</v>
      </c>
      <c r="D38" s="36">
        <v>26.948934779628058</v>
      </c>
      <c r="E38" s="52">
        <v>0.5510603522369264</v>
      </c>
      <c r="F38" s="36">
        <v>29.51003302296273</v>
      </c>
      <c r="G38" s="37"/>
      <c r="H38" s="38">
        <f t="shared" si="4"/>
        <v>2028</v>
      </c>
      <c r="I38" s="36">
        <v>19.406456859072332</v>
      </c>
      <c r="J38" s="36">
        <v>20.104335192792426</v>
      </c>
      <c r="K38" s="52">
        <v>0.33445665975761474</v>
      </c>
      <c r="L38" s="36">
        <v>3.0915451063220911</v>
      </c>
      <c r="M38" s="36">
        <v>16.314911752750241</v>
      </c>
      <c r="N38" s="36">
        <v>6.474281784430576</v>
      </c>
      <c r="O38" s="39">
        <v>189.74242368448532</v>
      </c>
      <c r="P38" s="36">
        <v>16.970447893524081</v>
      </c>
      <c r="Q38" s="39">
        <v>1637.4627523491883</v>
      </c>
      <c r="R38" s="52">
        <v>0.28232116419813591</v>
      </c>
      <c r="S38" s="37"/>
      <c r="T38" s="38">
        <f t="shared" si="5"/>
        <v>2028</v>
      </c>
      <c r="U38" s="36">
        <v>45.824944775712972</v>
      </c>
      <c r="V38" s="52">
        <v>0.83338151643506231</v>
      </c>
      <c r="W38" s="37"/>
      <c r="X38" s="38">
        <f t="shared" si="6"/>
        <v>2028</v>
      </c>
      <c r="Y38" s="36">
        <v>57.917965101742595</v>
      </c>
      <c r="AA38" s="38">
        <f t="shared" si="6"/>
        <v>2028</v>
      </c>
      <c r="AB38" s="36">
        <v>59.304338232748997</v>
      </c>
      <c r="AC38" s="36">
        <v>62.987164716609215</v>
      </c>
      <c r="AE38" s="38">
        <f t="shared" si="7"/>
        <v>2028</v>
      </c>
      <c r="AF38" s="36">
        <v>57.840920371717708</v>
      </c>
      <c r="AG38" s="1"/>
      <c r="AH38" s="38">
        <f t="shared" si="8"/>
        <v>2028</v>
      </c>
      <c r="AI38" s="36">
        <v>50.142350240756656</v>
      </c>
      <c r="AJ38" s="36">
        <v>53.256213086757995</v>
      </c>
      <c r="AL38" s="38">
        <f t="shared" si="9"/>
        <v>2028</v>
      </c>
      <c r="AM38" s="41">
        <v>594.99603021018947</v>
      </c>
      <c r="AN38" s="37">
        <v>51.160449717127207</v>
      </c>
      <c r="AO38" s="41">
        <v>696.67289741053082</v>
      </c>
      <c r="AP38" s="37">
        <v>59.90308662171374</v>
      </c>
      <c r="AQ38" s="37">
        <v>4.8242600000000007</v>
      </c>
      <c r="AR38" s="37">
        <v>1.9332553846153848</v>
      </c>
      <c r="AS38" s="37">
        <v>57.917965101742595</v>
      </c>
      <c r="AT38" s="37">
        <v>0.36591000000000001</v>
      </c>
      <c r="AU38" s="37">
        <v>60.26899662171374</v>
      </c>
      <c r="AV38" s="37">
        <v>3.0915451063220911</v>
      </c>
      <c r="AW38" s="44">
        <v>11.218977063659926</v>
      </c>
      <c r="AX38" s="37">
        <v>0.96465838896473988</v>
      </c>
      <c r="AY38" s="40">
        <v>56.212793126426902</v>
      </c>
      <c r="AZ38" s="38">
        <f t="shared" si="10"/>
        <v>2028</v>
      </c>
      <c r="BA38" s="1">
        <f t="shared" si="3"/>
        <v>366</v>
      </c>
      <c r="BB38" s="33">
        <v>47118</v>
      </c>
      <c r="BC38" s="42">
        <v>594.1</v>
      </c>
      <c r="BD38" s="42">
        <v>578.9</v>
      </c>
      <c r="BE38" s="42">
        <v>56.106143800000012</v>
      </c>
      <c r="BF38" s="42">
        <v>4.2555333000000006</v>
      </c>
      <c r="BG38" s="37">
        <v>51.08340498710232</v>
      </c>
      <c r="BH38" s="37">
        <v>4.8242600000000007</v>
      </c>
      <c r="BI38" s="37">
        <v>1.9332553846153848</v>
      </c>
      <c r="BJ38" s="37">
        <v>57.840920371717708</v>
      </c>
      <c r="BK38" s="37">
        <v>49.776440240756656</v>
      </c>
      <c r="BM38" s="40">
        <v>27.045187904924045</v>
      </c>
      <c r="BN38" s="37">
        <v>2.0859090100945425</v>
      </c>
      <c r="BO38" s="37">
        <v>0.3789361079441419</v>
      </c>
      <c r="BP38" s="37"/>
      <c r="BQ38" s="40">
        <v>18.186422778514309</v>
      </c>
      <c r="BR38" s="37">
        <v>0.88505688343307864</v>
      </c>
      <c r="BS38" s="37">
        <v>0.33497719712494206</v>
      </c>
    </row>
    <row r="39" spans="1:71" x14ac:dyDescent="0.2">
      <c r="A39" s="35">
        <f t="shared" si="2"/>
        <v>2029</v>
      </c>
      <c r="B39" s="36">
        <v>23.377535934997479</v>
      </c>
      <c r="C39" s="36">
        <v>1.8852496466702433</v>
      </c>
      <c r="D39" s="36">
        <v>25.262785581667721</v>
      </c>
      <c r="E39" s="52">
        <v>0.51799673110271083</v>
      </c>
      <c r="F39" s="36">
        <v>27.663640246389377</v>
      </c>
      <c r="G39" s="37"/>
      <c r="H39" s="38">
        <f t="shared" si="4"/>
        <v>2029</v>
      </c>
      <c r="I39" s="36">
        <v>17.418090377610003</v>
      </c>
      <c r="J39" s="36">
        <v>18.044464783694842</v>
      </c>
      <c r="K39" s="52">
        <v>0.3010109937818532</v>
      </c>
      <c r="L39" s="36">
        <v>2.9078239551808127</v>
      </c>
      <c r="M39" s="36">
        <v>14.51026642242919</v>
      </c>
      <c r="N39" s="36">
        <v>5.7581404674243277</v>
      </c>
      <c r="O39" s="39">
        <v>168.75439849285149</v>
      </c>
      <c r="P39" s="36">
        <v>15.093291583478928</v>
      </c>
      <c r="Q39" s="39">
        <v>1460.3276500563238</v>
      </c>
      <c r="R39" s="52">
        <v>0.25178062932005585</v>
      </c>
      <c r="S39" s="37"/>
      <c r="T39" s="38">
        <f t="shared" si="5"/>
        <v>2029</v>
      </c>
      <c r="U39" s="36">
        <v>42.173906668818567</v>
      </c>
      <c r="V39" s="52">
        <v>0.76977736042276668</v>
      </c>
      <c r="W39" s="37"/>
      <c r="X39" s="38">
        <f t="shared" si="6"/>
        <v>2029</v>
      </c>
      <c r="Y39" s="36">
        <v>54.670838457623255</v>
      </c>
      <c r="AA39" s="38">
        <f t="shared" si="6"/>
        <v>2029</v>
      </c>
      <c r="AB39" s="36">
        <v>57.291489881365571</v>
      </c>
      <c r="AC39" s="36">
        <v>60.849317563496044</v>
      </c>
      <c r="AE39" s="38">
        <f t="shared" si="7"/>
        <v>2029</v>
      </c>
      <c r="AF39" s="36">
        <v>55.106387482307028</v>
      </c>
      <c r="AG39" s="1"/>
      <c r="AH39" s="38">
        <f t="shared" si="8"/>
        <v>2029</v>
      </c>
      <c r="AI39" s="36">
        <v>47.365050154772142</v>
      </c>
      <c r="AJ39" s="36">
        <v>50.306441397260279</v>
      </c>
      <c r="AL39" s="38">
        <f t="shared" si="9"/>
        <v>2029</v>
      </c>
      <c r="AM39" s="41">
        <v>557.93456484292767</v>
      </c>
      <c r="AN39" s="37">
        <v>47.973737303777099</v>
      </c>
      <c r="AO39" s="41">
        <v>673.92626780782484</v>
      </c>
      <c r="AP39" s="37">
        <v>57.947228530337469</v>
      </c>
      <c r="AQ39" s="37">
        <v>4.8242600000000007</v>
      </c>
      <c r="AR39" s="37">
        <v>1.872841153846154</v>
      </c>
      <c r="AS39" s="37">
        <v>54.670838457623255</v>
      </c>
      <c r="AT39" s="37">
        <v>0.36591000000000001</v>
      </c>
      <c r="AU39" s="37">
        <v>58.313138530337469</v>
      </c>
      <c r="AV39" s="37">
        <v>2.9078239551808127</v>
      </c>
      <c r="AW39" s="44">
        <v>11.881773787543185</v>
      </c>
      <c r="AX39" s="37">
        <v>1.021648648971899</v>
      </c>
      <c r="AY39" s="40">
        <v>54.383665926184761</v>
      </c>
      <c r="AZ39" s="38">
        <f t="shared" si="10"/>
        <v>2029</v>
      </c>
      <c r="BA39" s="1">
        <f t="shared" si="3"/>
        <v>365</v>
      </c>
      <c r="BB39" s="33">
        <v>47483</v>
      </c>
      <c r="BC39" s="42">
        <v>563</v>
      </c>
      <c r="BD39" s="42">
        <v>546.6</v>
      </c>
      <c r="BE39" s="42">
        <v>56.106143800000012</v>
      </c>
      <c r="BF39" s="42">
        <v>4.2555333000000006</v>
      </c>
      <c r="BG39" s="37">
        <v>48.409286328460873</v>
      </c>
      <c r="BH39" s="37">
        <v>4.8242600000000007</v>
      </c>
      <c r="BI39" s="37">
        <v>1.872841153846154</v>
      </c>
      <c r="BJ39" s="37">
        <v>55.106387482307028</v>
      </c>
      <c r="BK39" s="37">
        <v>46.999140154772142</v>
      </c>
      <c r="BM39" s="40">
        <v>23.896572552359089</v>
      </c>
      <c r="BN39" s="37">
        <v>3.1986635321140762</v>
      </c>
      <c r="BO39" s="37">
        <v>0.5684041619162129</v>
      </c>
      <c r="BP39" s="37"/>
      <c r="BQ39" s="40">
        <v>15.579746301670589</v>
      </c>
      <c r="BR39" s="37">
        <v>1.3358782802520004</v>
      </c>
      <c r="BS39" s="37">
        <v>0.50246579568741334</v>
      </c>
    </row>
    <row r="40" spans="1:71" x14ac:dyDescent="0.2">
      <c r="A40" s="35">
        <f t="shared" si="2"/>
        <v>2030</v>
      </c>
      <c r="B40" s="36">
        <v>21.974883778897627</v>
      </c>
      <c r="C40" s="36">
        <v>1.7721346678700285</v>
      </c>
      <c r="D40" s="36">
        <v>23.747018446767655</v>
      </c>
      <c r="E40" s="52">
        <v>0.48691692723654806</v>
      </c>
      <c r="F40" s="36">
        <v>26.003821831606011</v>
      </c>
      <c r="G40" s="37"/>
      <c r="H40" s="38">
        <f t="shared" si="4"/>
        <v>2030</v>
      </c>
      <c r="I40" s="36">
        <v>15.676281339849002</v>
      </c>
      <c r="J40" s="36">
        <v>16.240018305325357</v>
      </c>
      <c r="K40" s="52">
        <v>0.27090989440366792</v>
      </c>
      <c r="L40" s="36">
        <v>2.6795270479591307</v>
      </c>
      <c r="M40" s="36">
        <v>12.996754291889872</v>
      </c>
      <c r="N40" s="36">
        <v>5.157530168958349</v>
      </c>
      <c r="O40" s="39">
        <v>151.15225241467923</v>
      </c>
      <c r="P40" s="36">
        <v>13.518966258476521</v>
      </c>
      <c r="Q40" s="39">
        <v>1308.0062833372556</v>
      </c>
      <c r="R40" s="52">
        <v>0.22551832471331992</v>
      </c>
      <c r="S40" s="37"/>
      <c r="T40" s="38">
        <f t="shared" si="5"/>
        <v>2030</v>
      </c>
      <c r="U40" s="36">
        <v>39.000576123495883</v>
      </c>
      <c r="V40" s="52">
        <v>0.71243525194986801</v>
      </c>
      <c r="W40" s="37"/>
      <c r="X40" s="38">
        <f t="shared" si="6"/>
        <v>2030</v>
      </c>
      <c r="Y40" s="36">
        <v>51.456189892830203</v>
      </c>
      <c r="AA40" s="38">
        <f t="shared" si="6"/>
        <v>2030</v>
      </c>
      <c r="AB40" s="36">
        <v>53.550339613480212</v>
      </c>
      <c r="AC40" s="36">
        <v>56.875840155687207</v>
      </c>
      <c r="AE40" s="38">
        <f t="shared" si="7"/>
        <v>2030</v>
      </c>
      <c r="AF40" s="36">
        <v>51.787159837952245</v>
      </c>
      <c r="AG40" s="1"/>
      <c r="AH40" s="38">
        <f t="shared" si="8"/>
        <v>2030</v>
      </c>
      <c r="AI40" s="36">
        <v>45.086460300945831</v>
      </c>
      <c r="AJ40" s="36">
        <v>47.886350073059369</v>
      </c>
      <c r="AL40" s="38">
        <f t="shared" si="9"/>
        <v>2030</v>
      </c>
      <c r="AM40" s="41">
        <v>521.25081953823064</v>
      </c>
      <c r="AN40" s="37">
        <v>44.81950296975328</v>
      </c>
      <c r="AO40" s="41">
        <v>630.76846232538924</v>
      </c>
      <c r="AP40" s="37">
        <v>54.236325221443607</v>
      </c>
      <c r="AQ40" s="37">
        <v>4.8242600000000007</v>
      </c>
      <c r="AR40" s="37">
        <v>1.8124269230769232</v>
      </c>
      <c r="AS40" s="37">
        <v>51.456189892830203</v>
      </c>
      <c r="AT40" s="37">
        <v>0.36591000000000001</v>
      </c>
      <c r="AU40" s="37">
        <v>54.602235221443607</v>
      </c>
      <c r="AV40" s="37">
        <v>2.6795270479591307</v>
      </c>
      <c r="AW40" s="44">
        <v>12.233545920614276</v>
      </c>
      <c r="AX40" s="37">
        <v>1.0518956079633943</v>
      </c>
      <c r="AY40" s="40">
        <v>50.870812565521078</v>
      </c>
      <c r="AZ40" s="38">
        <f t="shared" si="10"/>
        <v>2030</v>
      </c>
      <c r="BA40" s="1">
        <f t="shared" si="3"/>
        <v>365</v>
      </c>
      <c r="BB40" s="33">
        <v>47848</v>
      </c>
      <c r="BC40" s="42">
        <v>525.1</v>
      </c>
      <c r="BD40" s="42">
        <v>520.1</v>
      </c>
      <c r="BE40" s="42">
        <v>56.106143800000012</v>
      </c>
      <c r="BF40" s="42">
        <v>4.2555333000000006</v>
      </c>
      <c r="BG40" s="37">
        <v>45.150472914875323</v>
      </c>
      <c r="BH40" s="37">
        <v>4.8242600000000007</v>
      </c>
      <c r="BI40" s="37">
        <v>1.8124269230769232</v>
      </c>
      <c r="BJ40" s="37">
        <v>51.787159837952245</v>
      </c>
      <c r="BK40" s="37">
        <v>44.720550300945831</v>
      </c>
      <c r="BM40" s="40">
        <v>21.443568614732889</v>
      </c>
      <c r="BN40" s="37">
        <v>3.8023810009848376</v>
      </c>
      <c r="BO40" s="37">
        <v>0.75787221588828402</v>
      </c>
      <c r="BP40" s="37"/>
      <c r="BQ40" s="40">
        <v>13.518143681101353</v>
      </c>
      <c r="BR40" s="37">
        <v>1.4881832644977637</v>
      </c>
      <c r="BS40" s="37">
        <v>0.66995439424988401</v>
      </c>
    </row>
    <row r="41" spans="1:71" x14ac:dyDescent="0.2">
      <c r="A41" s="35">
        <f t="shared" si="2"/>
        <v>2031</v>
      </c>
      <c r="B41" s="36">
        <v>20.656390752163773</v>
      </c>
      <c r="C41" s="36">
        <v>1.665806587797827</v>
      </c>
      <c r="D41" s="36">
        <v>22.322197339961601</v>
      </c>
      <c r="E41" s="52">
        <v>0.45770191160235529</v>
      </c>
      <c r="F41" s="36">
        <v>24.44359252170965</v>
      </c>
      <c r="G41" s="37"/>
      <c r="H41" s="38">
        <f t="shared" si="4"/>
        <v>2031</v>
      </c>
      <c r="I41" s="36">
        <v>14.108653205864103</v>
      </c>
      <c r="J41" s="36">
        <v>14.616016474792824</v>
      </c>
      <c r="K41" s="52">
        <v>0.24381890496330116</v>
      </c>
      <c r="L41" s="36">
        <v>2.3728679040047398</v>
      </c>
      <c r="M41" s="36">
        <v>11.735785301859362</v>
      </c>
      <c r="N41" s="36">
        <v>4.6571371121886642</v>
      </c>
      <c r="O41" s="39">
        <v>136.4871830606244</v>
      </c>
      <c r="P41" s="36">
        <v>12.207331303598194</v>
      </c>
      <c r="Q41" s="39">
        <v>1181.1011095522472</v>
      </c>
      <c r="R41" s="52">
        <v>0.20363812233659434</v>
      </c>
      <c r="S41" s="37"/>
      <c r="T41" s="38">
        <f t="shared" si="5"/>
        <v>2031</v>
      </c>
      <c r="U41" s="36">
        <v>36.179377823569013</v>
      </c>
      <c r="V41" s="52">
        <v>0.66134003393894969</v>
      </c>
      <c r="W41" s="37"/>
      <c r="X41" s="38">
        <f t="shared" si="6"/>
        <v>2031</v>
      </c>
      <c r="Y41" s="36">
        <v>48.443053307781952</v>
      </c>
      <c r="AA41" s="38">
        <f t="shared" si="6"/>
        <v>2031</v>
      </c>
      <c r="AB41" s="36">
        <v>51.177507084702661</v>
      </c>
      <c r="AC41" s="36">
        <v>54.355653643387399</v>
      </c>
      <c r="AE41" s="38">
        <f t="shared" si="7"/>
        <v>2031</v>
      </c>
      <c r="AF41" s="36">
        <v>48.572999380911433</v>
      </c>
      <c r="AG41" s="1"/>
      <c r="AH41" s="38">
        <f t="shared" si="8"/>
        <v>2031</v>
      </c>
      <c r="AI41" s="36">
        <v>43.332376036113494</v>
      </c>
      <c r="AJ41" s="36">
        <v>46.023336374429221</v>
      </c>
      <c r="AL41" s="38">
        <f t="shared" si="9"/>
        <v>2031</v>
      </c>
      <c r="AM41" s="41">
        <v>486.9887271695041</v>
      </c>
      <c r="AN41" s="37">
        <v>41.873493307781949</v>
      </c>
      <c r="AO41" s="41">
        <v>604.08926899646201</v>
      </c>
      <c r="AP41" s="37">
        <v>51.942327514743077</v>
      </c>
      <c r="AQ41" s="37">
        <v>4.8242600000000007</v>
      </c>
      <c r="AR41" s="37">
        <v>1.7452999999999999</v>
      </c>
      <c r="AS41" s="37">
        <v>48.443053307781952</v>
      </c>
      <c r="AT41" s="37">
        <v>0.36591000000000001</v>
      </c>
      <c r="AU41" s="37">
        <v>52.308237514743077</v>
      </c>
      <c r="AV41" s="37">
        <v>2.3728679040047398</v>
      </c>
      <c r="AW41" s="44">
        <v>13.15039490137006</v>
      </c>
      <c r="AX41" s="37">
        <v>1.1307304300404177</v>
      </c>
      <c r="AY41" s="40">
        <v>48.804639180697919</v>
      </c>
      <c r="AZ41" s="38">
        <f t="shared" si="10"/>
        <v>2031</v>
      </c>
      <c r="BA41" s="1">
        <f t="shared" si="3"/>
        <v>365</v>
      </c>
      <c r="BB41" s="33">
        <v>48213</v>
      </c>
      <c r="BC41" s="42">
        <v>488.5</v>
      </c>
      <c r="BD41" s="42">
        <v>499.7</v>
      </c>
      <c r="BE41" s="42">
        <v>56.106143800000012</v>
      </c>
      <c r="BF41" s="42">
        <v>4.2555333000000006</v>
      </c>
      <c r="BG41" s="37">
        <v>42.003439380911431</v>
      </c>
      <c r="BH41" s="37">
        <v>4.8242600000000007</v>
      </c>
      <c r="BI41" s="37">
        <v>1.7452999999999999</v>
      </c>
      <c r="BJ41" s="37">
        <v>48.572999380911433</v>
      </c>
      <c r="BK41" s="37">
        <v>42.966466036113495</v>
      </c>
      <c r="BM41" s="40">
        <v>18.977129435308548</v>
      </c>
      <c r="BN41" s="37">
        <v>4.5191228165407482</v>
      </c>
      <c r="BO41" s="37">
        <v>0.94734026986035447</v>
      </c>
      <c r="BP41" s="37"/>
      <c r="BQ41" s="40">
        <v>11.615805323861071</v>
      </c>
      <c r="BR41" s="37">
        <v>1.6554048891906759</v>
      </c>
      <c r="BS41" s="37">
        <v>0.83744299281235524</v>
      </c>
    </row>
    <row r="42" spans="1:71" x14ac:dyDescent="0.2">
      <c r="A42" s="35">
        <f t="shared" si="2"/>
        <v>2032</v>
      </c>
      <c r="B42" s="36">
        <v>19.470204587327185</v>
      </c>
      <c r="C42" s="36">
        <v>1.5701482149752448</v>
      </c>
      <c r="D42" s="36">
        <v>21.040352802302429</v>
      </c>
      <c r="E42" s="52">
        <v>0.43023979690621383</v>
      </c>
      <c r="F42" s="36">
        <v>23.039927592243799</v>
      </c>
      <c r="G42" s="37"/>
      <c r="H42" s="38">
        <f t="shared" si="4"/>
        <v>2032</v>
      </c>
      <c r="I42" s="36">
        <v>12.732576345237357</v>
      </c>
      <c r="J42" s="36">
        <v>13.190454319991112</v>
      </c>
      <c r="K42" s="52">
        <v>0.219437014466971</v>
      </c>
      <c r="L42" s="36">
        <v>2.2331374593598792</v>
      </c>
      <c r="M42" s="36">
        <v>10.499438885877478</v>
      </c>
      <c r="N42" s="36">
        <v>4.1665150848345656</v>
      </c>
      <c r="O42" s="39">
        <v>122.10847424275508</v>
      </c>
      <c r="P42" s="36">
        <v>10.921308262301084</v>
      </c>
      <c r="Q42" s="39">
        <v>1053.7868887518107</v>
      </c>
      <c r="R42" s="52">
        <v>0.18168739461238115</v>
      </c>
      <c r="S42" s="37"/>
      <c r="T42" s="38">
        <f t="shared" si="5"/>
        <v>2032</v>
      </c>
      <c r="U42" s="36">
        <v>33.539366478121281</v>
      </c>
      <c r="V42" s="52">
        <v>0.61192719151859498</v>
      </c>
      <c r="W42" s="37"/>
      <c r="X42" s="38">
        <f t="shared" si="6"/>
        <v>2032</v>
      </c>
      <c r="Y42" s="36">
        <v>45.262791456667529</v>
      </c>
      <c r="AA42" s="38">
        <f t="shared" si="6"/>
        <v>2032</v>
      </c>
      <c r="AB42" s="36">
        <v>46.646548396158018</v>
      </c>
      <c r="AC42" s="36">
        <v>49.543320351353231</v>
      </c>
      <c r="AE42" s="38">
        <f t="shared" si="7"/>
        <v>2032</v>
      </c>
      <c r="AF42" s="36">
        <v>45.178271426020245</v>
      </c>
      <c r="AG42" s="1"/>
      <c r="AH42" s="38">
        <f t="shared" si="8"/>
        <v>2032</v>
      </c>
      <c r="AI42" s="36">
        <v>40.383106904557174</v>
      </c>
      <c r="AJ42" s="36">
        <v>42.890916283105021</v>
      </c>
      <c r="AL42" s="38">
        <f t="shared" si="9"/>
        <v>2032</v>
      </c>
      <c r="AM42" s="41">
        <v>450.78296795642797</v>
      </c>
      <c r="AN42" s="37">
        <v>38.760358379744446</v>
      </c>
      <c r="AO42" s="41">
        <v>553.44240399448336</v>
      </c>
      <c r="AP42" s="37">
        <v>47.587480996946113</v>
      </c>
      <c r="AQ42" s="37">
        <v>4.8242600000000007</v>
      </c>
      <c r="AR42" s="37">
        <v>1.6781730769230769</v>
      </c>
      <c r="AS42" s="37">
        <v>45.262791456667529</v>
      </c>
      <c r="AT42" s="37">
        <v>0.36591000000000001</v>
      </c>
      <c r="AU42" s="37">
        <v>47.953390996946112</v>
      </c>
      <c r="AV42" s="37">
        <v>2.2331374593598792</v>
      </c>
      <c r="AW42" s="44">
        <v>15.198579447165557</v>
      </c>
      <c r="AX42" s="37">
        <v>1.306842600788096</v>
      </c>
      <c r="AY42" s="40">
        <v>44.413410936798137</v>
      </c>
      <c r="AZ42" s="38">
        <f t="shared" si="10"/>
        <v>2032</v>
      </c>
      <c r="BA42" s="1">
        <f t="shared" si="3"/>
        <v>366</v>
      </c>
      <c r="BB42" s="33">
        <v>48579</v>
      </c>
      <c r="BC42" s="42">
        <v>449.8</v>
      </c>
      <c r="BD42" s="42">
        <v>465.4</v>
      </c>
      <c r="BE42" s="42">
        <v>56.106143800000012</v>
      </c>
      <c r="BF42" s="42">
        <v>4.2555333000000006</v>
      </c>
      <c r="BG42" s="37">
        <v>38.675838349097162</v>
      </c>
      <c r="BH42" s="37">
        <v>4.8242600000000007</v>
      </c>
      <c r="BI42" s="37">
        <v>1.6781730769230769</v>
      </c>
      <c r="BJ42" s="37">
        <v>45.178271426020245</v>
      </c>
      <c r="BK42" s="37">
        <v>40.017196904557174</v>
      </c>
      <c r="BM42" s="40">
        <v>17.279352114415481</v>
      </c>
      <c r="BN42" s="37">
        <v>4.6237671539958907</v>
      </c>
      <c r="BO42" s="37">
        <v>1.1368083238324256</v>
      </c>
      <c r="BP42" s="37"/>
      <c r="BQ42" s="40">
        <v>10.115744505132119</v>
      </c>
      <c r="BR42" s="37">
        <v>1.6119002487304128</v>
      </c>
      <c r="BS42" s="37">
        <v>1.0049315913748262</v>
      </c>
    </row>
    <row r="43" spans="1:71" x14ac:dyDescent="0.2">
      <c r="A43" s="35">
        <f t="shared" si="2"/>
        <v>2033</v>
      </c>
      <c r="B43" s="36">
        <v>18.251986868611905</v>
      </c>
      <c r="C43" s="36">
        <v>1.4719067009781599</v>
      </c>
      <c r="D43" s="36">
        <v>19.723893569590064</v>
      </c>
      <c r="E43" s="52">
        <v>0.40442540909184105</v>
      </c>
      <c r="F43" s="36">
        <v>21.598358352182643</v>
      </c>
      <c r="G43" s="37"/>
      <c r="H43" s="38">
        <f t="shared" si="4"/>
        <v>2033</v>
      </c>
      <c r="I43" s="36">
        <v>11.428009096749923</v>
      </c>
      <c r="J43" s="36">
        <v>11.838973344582188</v>
      </c>
      <c r="K43" s="52">
        <v>0.19749331302027395</v>
      </c>
      <c r="L43" s="36">
        <v>2.0363130060135726</v>
      </c>
      <c r="M43" s="36">
        <v>9.3916960907363496</v>
      </c>
      <c r="N43" s="36">
        <v>3.7269271110162303</v>
      </c>
      <c r="O43" s="39">
        <v>109.22542553526375</v>
      </c>
      <c r="P43" s="36">
        <v>9.7690561588718232</v>
      </c>
      <c r="Q43" s="39">
        <v>945.18963904262569</v>
      </c>
      <c r="R43" s="52">
        <v>0.16296373086941823</v>
      </c>
      <c r="S43" s="37"/>
      <c r="T43" s="38">
        <f t="shared" si="5"/>
        <v>2033</v>
      </c>
      <c r="U43" s="36">
        <v>30.990054442918993</v>
      </c>
      <c r="V43" s="52">
        <v>0.56738913996125928</v>
      </c>
      <c r="W43" s="37"/>
      <c r="X43" s="38">
        <f t="shared" si="6"/>
        <v>2033</v>
      </c>
      <c r="Y43" s="36">
        <v>42.065467863128056</v>
      </c>
      <c r="AA43" s="38">
        <f t="shared" si="6"/>
        <v>2033</v>
      </c>
      <c r="AB43" s="36">
        <v>43.41422125960932</v>
      </c>
      <c r="AC43" s="36">
        <v>46.110264223676388</v>
      </c>
      <c r="AE43" s="38">
        <f t="shared" si="7"/>
        <v>2033</v>
      </c>
      <c r="AF43" s="36">
        <v>40.760327649976851</v>
      </c>
      <c r="AG43" s="1"/>
      <c r="AH43" s="38">
        <f t="shared" si="8"/>
        <v>2033</v>
      </c>
      <c r="AI43" s="36">
        <v>38.525841212381771</v>
      </c>
      <c r="AJ43" s="36">
        <v>40.918313543379</v>
      </c>
      <c r="AL43" s="38">
        <f t="shared" si="9"/>
        <v>2033</v>
      </c>
      <c r="AM43" s="41">
        <v>414.37878067894849</v>
      </c>
      <c r="AN43" s="37">
        <v>35.6301617092819</v>
      </c>
      <c r="AO43" s="41">
        <v>516.76051017598138</v>
      </c>
      <c r="AP43" s="37">
        <v>44.433405862079219</v>
      </c>
      <c r="AQ43" s="37">
        <v>4.8242600000000007</v>
      </c>
      <c r="AR43" s="37">
        <v>1.611046153846154</v>
      </c>
      <c r="AS43" s="37">
        <v>42.065467863128056</v>
      </c>
      <c r="AT43" s="37">
        <v>0.36591000000000001</v>
      </c>
      <c r="AU43" s="37">
        <v>44.799315862079219</v>
      </c>
      <c r="AV43" s="37">
        <v>2.0363130060135726</v>
      </c>
      <c r="AW43" s="44">
        <v>16.108650226724951</v>
      </c>
      <c r="AX43" s="37">
        <v>1.3850946024699011</v>
      </c>
      <c r="AY43" s="40">
        <v>41.377908253595749</v>
      </c>
      <c r="AZ43" s="38">
        <f t="shared" si="10"/>
        <v>2033</v>
      </c>
      <c r="BA43" s="1">
        <f t="shared" si="3"/>
        <v>365</v>
      </c>
      <c r="BB43" s="33">
        <v>48944</v>
      </c>
      <c r="BC43" s="42">
        <v>399.2</v>
      </c>
      <c r="BD43" s="42">
        <v>443.8</v>
      </c>
      <c r="BE43" s="42">
        <v>56.106143800000012</v>
      </c>
      <c r="BF43" s="42">
        <v>4.2555333000000006</v>
      </c>
      <c r="BG43" s="37">
        <v>34.325021496130695</v>
      </c>
      <c r="BH43" s="37">
        <v>4.8242600000000007</v>
      </c>
      <c r="BI43" s="37">
        <v>1.611046153846154</v>
      </c>
      <c r="BJ43" s="37">
        <v>40.760327649976851</v>
      </c>
      <c r="BK43" s="37">
        <v>38.159931212381771</v>
      </c>
      <c r="BM43" s="40">
        <v>15.656043019385727</v>
      </c>
      <c r="BN43" s="37">
        <v>4.6160389549924172</v>
      </c>
      <c r="BO43" s="37">
        <v>1.3262763778044968</v>
      </c>
      <c r="BP43" s="37"/>
      <c r="BQ43" s="40">
        <v>8.6644819836673843</v>
      </c>
      <c r="BR43" s="37">
        <v>1.5911069231452428</v>
      </c>
      <c r="BS43" s="37">
        <v>1.1724201899372975</v>
      </c>
    </row>
    <row r="44" spans="1:71" x14ac:dyDescent="0.2">
      <c r="A44" s="35">
        <f t="shared" si="2"/>
        <v>2034</v>
      </c>
      <c r="B44" s="36">
        <v>17.156867656495191</v>
      </c>
      <c r="C44" s="36">
        <v>1.3835922989194702</v>
      </c>
      <c r="D44" s="36">
        <v>18.540459955414661</v>
      </c>
      <c r="E44" s="52">
        <v>0.3801598845463306</v>
      </c>
      <c r="F44" s="36">
        <v>20.302456851051684</v>
      </c>
      <c r="G44" s="37"/>
      <c r="H44" s="38">
        <f t="shared" si="4"/>
        <v>2034</v>
      </c>
      <c r="I44" s="36">
        <v>10.285208187074931</v>
      </c>
      <c r="J44" s="36">
        <v>10.655076010123969</v>
      </c>
      <c r="K44" s="52">
        <v>0.17774398171824651</v>
      </c>
      <c r="L44" s="36">
        <v>2.0013873322217153</v>
      </c>
      <c r="M44" s="36">
        <v>8.2838208548532144</v>
      </c>
      <c r="N44" s="36">
        <v>3.2872865804512523</v>
      </c>
      <c r="O44" s="39">
        <v>96.340836541942892</v>
      </c>
      <c r="P44" s="36">
        <v>8.616666293207297</v>
      </c>
      <c r="Q44" s="39">
        <v>833.69197299894722</v>
      </c>
      <c r="R44" s="52">
        <v>0.14373999534464607</v>
      </c>
      <c r="S44" s="37"/>
      <c r="T44" s="38">
        <f t="shared" si="5"/>
        <v>2034</v>
      </c>
      <c r="U44" s="36">
        <v>28.586277705904898</v>
      </c>
      <c r="V44" s="52">
        <v>0.52389987989097664</v>
      </c>
      <c r="W44" s="37"/>
      <c r="X44" s="38">
        <f t="shared" si="6"/>
        <v>2034</v>
      </c>
      <c r="Y44" s="36">
        <v>38.98291032273869</v>
      </c>
      <c r="AA44" s="38">
        <f t="shared" si="6"/>
        <v>2034</v>
      </c>
      <c r="AB44" s="36">
        <v>41.376844396427352</v>
      </c>
      <c r="AC44" s="36">
        <v>43.946365326981748</v>
      </c>
      <c r="AE44" s="38">
        <f t="shared" si="7"/>
        <v>2034</v>
      </c>
      <c r="AF44" s="36">
        <v>38.145788949302201</v>
      </c>
      <c r="AG44" s="1"/>
      <c r="AH44" s="38">
        <f t="shared" si="8"/>
        <v>2034</v>
      </c>
      <c r="AI44" s="36">
        <v>36.926529088564052</v>
      </c>
      <c r="AJ44" s="36">
        <v>39.21968340639269</v>
      </c>
      <c r="AL44" s="38">
        <f t="shared" si="9"/>
        <v>2034</v>
      </c>
      <c r="AM44" s="41">
        <v>379.53572157306633</v>
      </c>
      <c r="AN44" s="37">
        <v>32.634197899661764</v>
      </c>
      <c r="AO44" s="41">
        <v>494.18135227974568</v>
      </c>
      <c r="AP44" s="37">
        <v>42.491947745463939</v>
      </c>
      <c r="AQ44" s="37">
        <v>4.8242600000000007</v>
      </c>
      <c r="AR44" s="37">
        <v>1.524452423076923</v>
      </c>
      <c r="AS44" s="37">
        <v>38.98291032273869</v>
      </c>
      <c r="AT44" s="37">
        <v>0.36591000000000001</v>
      </c>
      <c r="AU44" s="37">
        <v>42.857857745463939</v>
      </c>
      <c r="AV44" s="37">
        <v>2.0013873322217153</v>
      </c>
      <c r="AW44" s="44">
        <v>17.224185249295502</v>
      </c>
      <c r="AX44" s="37">
        <v>1.4810133490365864</v>
      </c>
      <c r="AY44" s="40">
        <v>39.375457064205634</v>
      </c>
      <c r="AZ44" s="38">
        <f t="shared" si="10"/>
        <v>2034</v>
      </c>
      <c r="BA44" s="1">
        <f t="shared" si="3"/>
        <v>365</v>
      </c>
      <c r="BB44" s="33">
        <v>49309</v>
      </c>
      <c r="BC44" s="42">
        <v>369.8</v>
      </c>
      <c r="BD44" s="42">
        <v>425.2</v>
      </c>
      <c r="BE44" s="42">
        <v>56.106143800000012</v>
      </c>
      <c r="BF44" s="42">
        <v>4.2555333000000006</v>
      </c>
      <c r="BG44" s="37">
        <v>31.797076526225279</v>
      </c>
      <c r="BH44" s="37">
        <v>4.8242600000000007</v>
      </c>
      <c r="BI44" s="37">
        <v>1.524452423076923</v>
      </c>
      <c r="BJ44" s="37">
        <v>38.145788949302201</v>
      </c>
      <c r="BK44" s="37">
        <v>36.560619088564053</v>
      </c>
      <c r="BM44" s="40">
        <v>14.291702026481289</v>
      </c>
      <c r="BN44" s="37">
        <v>4.6844784467658975</v>
      </c>
      <c r="BO44" s="37">
        <v>1.326276377804497</v>
      </c>
      <c r="BP44" s="37"/>
      <c r="BQ44" s="40">
        <v>7.5209664888488685</v>
      </c>
      <c r="BR44" s="37">
        <v>1.5918215082887648</v>
      </c>
      <c r="BS44" s="37">
        <v>1.1724201899372972</v>
      </c>
    </row>
    <row r="45" spans="1:71" x14ac:dyDescent="0.2">
      <c r="A45" s="35">
        <f t="shared" si="2"/>
        <v>2035</v>
      </c>
      <c r="B45" s="36">
        <v>16.127455597105477</v>
      </c>
      <c r="C45" s="36">
        <v>1.3005767609843017</v>
      </c>
      <c r="D45" s="36">
        <v>17.42803235808978</v>
      </c>
      <c r="E45" s="52">
        <v>0.35735029147355074</v>
      </c>
      <c r="F45" s="36">
        <v>19.08430943998858</v>
      </c>
      <c r="G45" s="37"/>
      <c r="H45" s="38">
        <f t="shared" si="4"/>
        <v>2035</v>
      </c>
      <c r="I45" s="36">
        <v>9.2566873683674391</v>
      </c>
      <c r="J45" s="36">
        <v>9.5895684091115729</v>
      </c>
      <c r="K45" s="52">
        <v>0.15996958354642191</v>
      </c>
      <c r="L45" s="36">
        <v>1.9667423482589477</v>
      </c>
      <c r="M45" s="36">
        <v>7.2899450201084912</v>
      </c>
      <c r="N45" s="36">
        <v>2.8928846792709537</v>
      </c>
      <c r="O45" s="39">
        <v>84.782060583861764</v>
      </c>
      <c r="P45" s="36">
        <v>7.5828563454872393</v>
      </c>
      <c r="Q45" s="39">
        <v>733.66732011200497</v>
      </c>
      <c r="R45" s="52">
        <v>0.12649436553655258</v>
      </c>
      <c r="S45" s="37"/>
      <c r="T45" s="38">
        <f t="shared" si="5"/>
        <v>2035</v>
      </c>
      <c r="U45" s="36">
        <v>26.37425446009707</v>
      </c>
      <c r="V45" s="52">
        <v>0.48384465701010332</v>
      </c>
      <c r="W45" s="37"/>
      <c r="X45" s="38">
        <f t="shared" si="6"/>
        <v>2035</v>
      </c>
      <c r="Y45" s="36">
        <v>35.997255724694455</v>
      </c>
      <c r="AA45" s="38">
        <f t="shared" si="6"/>
        <v>2035</v>
      </c>
      <c r="AB45" s="36">
        <v>39.431003144460149</v>
      </c>
      <c r="AC45" s="36">
        <v>41.879686444755393</v>
      </c>
      <c r="AE45" s="38">
        <f t="shared" si="7"/>
        <v>2035</v>
      </c>
      <c r="AF45" s="36">
        <v>35.479659534956014</v>
      </c>
      <c r="AG45" s="1"/>
      <c r="AH45" s="38">
        <f t="shared" si="8"/>
        <v>2035</v>
      </c>
      <c r="AI45" s="36">
        <v>35.017672682717105</v>
      </c>
      <c r="AJ45" s="36">
        <v>37.192286146118718</v>
      </c>
      <c r="AL45" s="38">
        <f t="shared" si="9"/>
        <v>2035</v>
      </c>
      <c r="AM45" s="41">
        <v>345.81964368665808</v>
      </c>
      <c r="AN45" s="37">
        <v>29.735137032386763</v>
      </c>
      <c r="AO45" s="41">
        <v>471.6382424863246</v>
      </c>
      <c r="AP45" s="37">
        <v>40.553589207766514</v>
      </c>
      <c r="AQ45" s="37">
        <v>4.8242600000000007</v>
      </c>
      <c r="AR45" s="37">
        <v>1.4378586923076924</v>
      </c>
      <c r="AS45" s="37">
        <v>35.997255724694455</v>
      </c>
      <c r="AT45" s="37">
        <v>0.36591000000000001</v>
      </c>
      <c r="AU45" s="37">
        <v>40.919499207766513</v>
      </c>
      <c r="AV45" s="37">
        <v>1.9667423482589477</v>
      </c>
      <c r="AW45" s="44">
        <v>17.311209216253051</v>
      </c>
      <c r="AX45" s="37">
        <v>1.4884960633063671</v>
      </c>
      <c r="AY45" s="40">
        <v>37.464260796201202</v>
      </c>
      <c r="AZ45" s="38">
        <f t="shared" si="10"/>
        <v>2035</v>
      </c>
      <c r="BA45" s="1">
        <f t="shared" si="3"/>
        <v>365</v>
      </c>
      <c r="BB45" s="33">
        <v>49674</v>
      </c>
      <c r="BC45" s="42">
        <v>339.8</v>
      </c>
      <c r="BD45" s="42">
        <v>403</v>
      </c>
      <c r="BE45" s="42">
        <v>56.106143800000012</v>
      </c>
      <c r="BF45" s="42">
        <v>4.2555333000000006</v>
      </c>
      <c r="BG45" s="37">
        <v>29.217540842648322</v>
      </c>
      <c r="BH45" s="37">
        <v>4.8242600000000007</v>
      </c>
      <c r="BI45" s="37">
        <v>1.4378586923076924</v>
      </c>
      <c r="BJ45" s="37">
        <v>35.479659534956014</v>
      </c>
      <c r="BK45" s="37">
        <v>34.651762682717106</v>
      </c>
      <c r="BM45" s="40">
        <v>13.403887420764516</v>
      </c>
      <c r="BN45" s="37">
        <v>4.3541456414195681</v>
      </c>
      <c r="BO45" s="37">
        <v>1.3262763778044966</v>
      </c>
      <c r="BP45" s="37"/>
      <c r="BQ45" s="40">
        <v>6.6088672826027803</v>
      </c>
      <c r="BR45" s="37">
        <v>1.475399895827362</v>
      </c>
      <c r="BS45" s="37">
        <v>1.1724201899372972</v>
      </c>
    </row>
    <row r="46" spans="1:71" x14ac:dyDescent="0.2">
      <c r="A46" s="35">
        <f t="shared" si="2"/>
        <v>2036</v>
      </c>
      <c r="B46" s="36">
        <v>15.201341982542925</v>
      </c>
      <c r="C46" s="36">
        <v>1.2258915858877784</v>
      </c>
      <c r="D46" s="36">
        <v>16.427233568430704</v>
      </c>
      <c r="E46" s="52">
        <v>0.33590927398513759</v>
      </c>
      <c r="F46" s="36">
        <v>17.988399506119645</v>
      </c>
      <c r="G46" s="37"/>
      <c r="H46" s="38">
        <f t="shared" si="4"/>
        <v>2036</v>
      </c>
      <c r="I46" s="36">
        <v>8.353843340110231</v>
      </c>
      <c r="J46" s="36">
        <v>8.6542570793461699</v>
      </c>
      <c r="K46" s="52">
        <v>0.1439726251917797</v>
      </c>
      <c r="L46" s="36">
        <v>1.4459915228374858</v>
      </c>
      <c r="M46" s="36">
        <v>6.9078518172727454</v>
      </c>
      <c r="N46" s="36">
        <v>2.7412578056130439</v>
      </c>
      <c r="O46" s="39">
        <v>80.338316634882034</v>
      </c>
      <c r="P46" s="36">
        <v>7.1854105678169633</v>
      </c>
      <c r="Q46" s="39">
        <v>693.31359071709301</v>
      </c>
      <c r="R46" s="52">
        <v>0.1195368259857057</v>
      </c>
      <c r="S46" s="37"/>
      <c r="T46" s="38">
        <f t="shared" si="5"/>
        <v>2036</v>
      </c>
      <c r="U46" s="36">
        <v>24.896251323392391</v>
      </c>
      <c r="V46" s="52">
        <v>0.45544609997084329</v>
      </c>
      <c r="W46" s="37"/>
      <c r="X46" s="38">
        <f t="shared" si="6"/>
        <v>2036</v>
      </c>
      <c r="Y46" s="36">
        <v>33.279591963946949</v>
      </c>
      <c r="AA46" s="38">
        <f t="shared" si="6"/>
        <v>2036</v>
      </c>
      <c r="AB46" s="36">
        <v>37.985078624503416</v>
      </c>
      <c r="AC46" s="36">
        <v>40.343969351869845</v>
      </c>
      <c r="AE46" s="38">
        <f t="shared" si="7"/>
        <v>2036</v>
      </c>
      <c r="AF46" s="36">
        <v>33.174665116310599</v>
      </c>
      <c r="AG46" s="1"/>
      <c r="AH46" s="38">
        <f t="shared" si="8"/>
        <v>2036</v>
      </c>
      <c r="AI46" s="36">
        <v>32.971241040412721</v>
      </c>
      <c r="AJ46" s="36">
        <v>35.018770164383561</v>
      </c>
      <c r="AL46" s="38">
        <f t="shared" si="9"/>
        <v>2036</v>
      </c>
      <c r="AM46" s="41">
        <v>315.22029923801074</v>
      </c>
      <c r="AN46" s="37">
        <v>27.104067002408488</v>
      </c>
      <c r="AO46" s="41">
        <v>454.3481197667694</v>
      </c>
      <c r="AP46" s="37">
        <v>39.06690625681594</v>
      </c>
      <c r="AQ46" s="37">
        <v>4.8242600000000007</v>
      </c>
      <c r="AR46" s="37">
        <v>1.3512649615384615</v>
      </c>
      <c r="AS46" s="37">
        <v>33.279591963946949</v>
      </c>
      <c r="AT46" s="37">
        <v>0.36591000000000001</v>
      </c>
      <c r="AU46" s="37">
        <v>39.43281625681594</v>
      </c>
      <c r="AV46" s="37">
        <v>1.4459915228374858</v>
      </c>
      <c r="AW46" s="44">
        <v>16.83718866379467</v>
      </c>
      <c r="AX46" s="37">
        <v>1.4477376323125253</v>
      </c>
      <c r="AY46" s="40">
        <v>36.539087101665928</v>
      </c>
      <c r="AZ46" s="38">
        <f t="shared" si="10"/>
        <v>2036</v>
      </c>
      <c r="BA46" s="1">
        <f t="shared" si="3"/>
        <v>366</v>
      </c>
      <c r="BB46" s="33">
        <v>50040</v>
      </c>
      <c r="BC46" s="42">
        <v>314</v>
      </c>
      <c r="BD46" s="42">
        <v>379.2</v>
      </c>
      <c r="BE46" s="42">
        <v>56.106143800000012</v>
      </c>
      <c r="BF46" s="42">
        <v>4.2555333000000006</v>
      </c>
      <c r="BG46" s="37">
        <v>26.999140154772139</v>
      </c>
      <c r="BH46" s="37">
        <v>4.8242600000000007</v>
      </c>
      <c r="BI46" s="37">
        <v>1.3512649615384615</v>
      </c>
      <c r="BJ46" s="37">
        <v>33.174665116310599</v>
      </c>
      <c r="BK46" s="37">
        <v>32.605331040412722</v>
      </c>
      <c r="BM46" s="40">
        <v>12.303044511029515</v>
      </c>
      <c r="BN46" s="37">
        <v>4.3590786172856326</v>
      </c>
      <c r="BO46" s="37">
        <v>1.3262763778044968</v>
      </c>
      <c r="BP46" s="37"/>
      <c r="BQ46" s="40">
        <v>5.7358108232977587</v>
      </c>
      <c r="BR46" s="37">
        <v>1.4456123268751757</v>
      </c>
      <c r="BS46" s="37">
        <v>1.172420189937297</v>
      </c>
    </row>
    <row r="47" spans="1:71" x14ac:dyDescent="0.2">
      <c r="A47" s="35">
        <f t="shared" si="2"/>
        <v>2037</v>
      </c>
      <c r="B47" s="36">
        <v>14.250219765602397</v>
      </c>
      <c r="C47" s="36">
        <v>1.1491896260057288</v>
      </c>
      <c r="D47" s="36">
        <v>15.399409391608126</v>
      </c>
      <c r="E47" s="52">
        <v>0.3157547175460293</v>
      </c>
      <c r="F47" s="36">
        <v>16.862895821173908</v>
      </c>
      <c r="G47" s="37"/>
      <c r="H47" s="38">
        <f t="shared" si="4"/>
        <v>2037</v>
      </c>
      <c r="I47" s="36">
        <v>7.4979167683776256</v>
      </c>
      <c r="J47" s="36">
        <v>7.7675504113803742</v>
      </c>
      <c r="K47" s="52">
        <v>0.12957536267260175</v>
      </c>
      <c r="L47" s="36">
        <v>1.4022175365001148</v>
      </c>
      <c r="M47" s="36">
        <v>6.0956992318775107</v>
      </c>
      <c r="N47" s="36">
        <v>2.4189695352571716</v>
      </c>
      <c r="O47" s="39">
        <v>70.892982066735456</v>
      </c>
      <c r="P47" s="36">
        <v>6.3406255428708533</v>
      </c>
      <c r="Q47" s="39">
        <v>613.47723574379222</v>
      </c>
      <c r="R47" s="52">
        <v>0.10577193719720555</v>
      </c>
      <c r="S47" s="37"/>
      <c r="T47" s="38">
        <f t="shared" si="5"/>
        <v>2037</v>
      </c>
      <c r="U47" s="36">
        <v>22.958595053051418</v>
      </c>
      <c r="V47" s="52">
        <v>0.42152665474323486</v>
      </c>
      <c r="W47" s="37"/>
      <c r="X47" s="38">
        <f t="shared" si="6"/>
        <v>2037</v>
      </c>
      <c r="Y47" s="36">
        <v>30.877867008156286</v>
      </c>
      <c r="AA47" s="38">
        <f t="shared" si="6"/>
        <v>2037</v>
      </c>
      <c r="AB47" s="36">
        <v>36.520886298207515</v>
      </c>
      <c r="AC47" s="36">
        <v>38.788850013529995</v>
      </c>
      <c r="AE47" s="38">
        <f t="shared" si="7"/>
        <v>2037</v>
      </c>
      <c r="AF47" s="36">
        <v>31.007245934122629</v>
      </c>
      <c r="AG47" s="1"/>
      <c r="AH47" s="38">
        <f t="shared" si="8"/>
        <v>2037</v>
      </c>
      <c r="AI47" s="36">
        <v>31.070983086844368</v>
      </c>
      <c r="AJ47" s="36">
        <v>33.000505324200923</v>
      </c>
      <c r="AL47" s="38">
        <f t="shared" si="9"/>
        <v>2037</v>
      </c>
      <c r="AM47" s="41">
        <v>288.29532309101143</v>
      </c>
      <c r="AN47" s="37">
        <v>24.788935777387053</v>
      </c>
      <c r="AO47" s="41">
        <v>436.39134134247149</v>
      </c>
      <c r="AP47" s="37">
        <v>37.522901233230563</v>
      </c>
      <c r="AQ47" s="37">
        <v>4.8242600000000007</v>
      </c>
      <c r="AR47" s="37">
        <v>1.2646712307692307</v>
      </c>
      <c r="AS47" s="37">
        <v>30.877867008156286</v>
      </c>
      <c r="AT47" s="37">
        <v>0.36591000000000001</v>
      </c>
      <c r="AU47" s="37">
        <v>37.888811233230562</v>
      </c>
      <c r="AV47" s="37">
        <v>1.4022175365001148</v>
      </c>
      <c r="AW47" s="44">
        <v>15.908966994318007</v>
      </c>
      <c r="AX47" s="37">
        <v>1.3679249350230445</v>
      </c>
      <c r="AY47" s="40">
        <v>35.118668761707397</v>
      </c>
      <c r="AZ47" s="38">
        <f t="shared" si="10"/>
        <v>2037</v>
      </c>
      <c r="BA47" s="1">
        <f t="shared" si="3"/>
        <v>365</v>
      </c>
      <c r="BB47" s="33">
        <v>50405</v>
      </c>
      <c r="BC47" s="42">
        <v>289.8</v>
      </c>
      <c r="BD47" s="42">
        <v>357.1</v>
      </c>
      <c r="BE47" s="42">
        <v>56.106143800000012</v>
      </c>
      <c r="BF47" s="42">
        <v>4.2555333000000006</v>
      </c>
      <c r="BG47" s="37">
        <v>24.918314703353396</v>
      </c>
      <c r="BH47" s="37">
        <v>4.8242600000000007</v>
      </c>
      <c r="BI47" s="37">
        <v>1.2646712307692307</v>
      </c>
      <c r="BJ47" s="37">
        <v>31.007245934122629</v>
      </c>
      <c r="BK47" s="37">
        <v>30.705073086844369</v>
      </c>
      <c r="BM47" s="40">
        <v>11.249652857202783</v>
      </c>
      <c r="BN47" s="37">
        <v>4.2869665861666277</v>
      </c>
      <c r="BO47" s="37">
        <v>1.326276377804497</v>
      </c>
      <c r="BP47" s="37"/>
      <c r="BQ47" s="40">
        <v>4.9196177026230803</v>
      </c>
      <c r="BR47" s="37">
        <v>1.4058788758172476</v>
      </c>
      <c r="BS47" s="37">
        <v>1.1724201899372972</v>
      </c>
    </row>
    <row r="48" spans="1:71" x14ac:dyDescent="0.2">
      <c r="A48" s="35">
        <f t="shared" si="2"/>
        <v>2038</v>
      </c>
      <c r="B48" s="36">
        <v>13.395206579666251</v>
      </c>
      <c r="C48" s="36">
        <v>1.0802382484453847</v>
      </c>
      <c r="D48" s="36">
        <v>14.475444828111636</v>
      </c>
      <c r="E48" s="52">
        <v>0.29680943449326752</v>
      </c>
      <c r="F48" s="36">
        <v>15.85112207190347</v>
      </c>
      <c r="G48" s="37"/>
      <c r="H48" s="38">
        <f t="shared" si="4"/>
        <v>2038</v>
      </c>
      <c r="I48" s="36">
        <v>6.7481250915398636</v>
      </c>
      <c r="J48" s="36">
        <v>6.9907953702423375</v>
      </c>
      <c r="K48" s="52">
        <v>0.11661782640534159</v>
      </c>
      <c r="L48" s="36">
        <v>1.2894348356338243</v>
      </c>
      <c r="M48" s="36">
        <v>5.4586902559060393</v>
      </c>
      <c r="N48" s="36">
        <v>2.1661838829562545</v>
      </c>
      <c r="O48" s="39">
        <v>63.48456767618724</v>
      </c>
      <c r="P48" s="36">
        <v>5.6780214296363045</v>
      </c>
      <c r="Q48" s="39">
        <v>549.36801859618106</v>
      </c>
      <c r="R48" s="52">
        <v>9.4718623895893292E-2</v>
      </c>
      <c r="S48" s="37"/>
      <c r="T48" s="38">
        <f t="shared" si="5"/>
        <v>2038</v>
      </c>
      <c r="U48" s="36">
        <v>21.30981232780951</v>
      </c>
      <c r="V48" s="52">
        <v>0.39152805838916083</v>
      </c>
      <c r="W48" s="37"/>
      <c r="X48" s="38">
        <f t="shared" si="6"/>
        <v>2038</v>
      </c>
      <c r="Y48" s="36">
        <v>28.742928472618882</v>
      </c>
      <c r="AA48" s="38">
        <f t="shared" si="6"/>
        <v>2038</v>
      </c>
      <c r="AB48" s="36">
        <v>34.823093221947047</v>
      </c>
      <c r="AC48" s="36">
        <v>36.985623211985775</v>
      </c>
      <c r="AE48" s="38"/>
      <c r="AF48" s="36"/>
      <c r="AG48" s="1"/>
      <c r="AH48" s="38"/>
      <c r="AI48" s="37"/>
      <c r="AJ48" s="40"/>
      <c r="AL48" s="38">
        <f t="shared" si="9"/>
        <v>2038</v>
      </c>
      <c r="AM48" s="41">
        <v>264.73069942963457</v>
      </c>
      <c r="AN48" s="37">
        <v>22.762742857234269</v>
      </c>
      <c r="AO48" s="41">
        <v>416.21665915963575</v>
      </c>
      <c r="AP48" s="37">
        <v>35.788190813382265</v>
      </c>
      <c r="AQ48" s="37">
        <v>4.8242600000000007</v>
      </c>
      <c r="AR48" s="37">
        <v>1.1559256153846154</v>
      </c>
      <c r="AS48" s="37">
        <v>28.742928472618882</v>
      </c>
      <c r="AT48" s="37">
        <v>0.36591000000000001</v>
      </c>
      <c r="AU48" s="37">
        <v>36.154100813382264</v>
      </c>
      <c r="AV48" s="37">
        <v>1.2894348356338243</v>
      </c>
      <c r="AW48" s="44">
        <v>15.479618288391542</v>
      </c>
      <c r="AX48" s="37">
        <v>1.3310075914352142</v>
      </c>
      <c r="AY48" s="40">
        <v>33.53365838631322</v>
      </c>
      <c r="AZ48" s="38">
        <f t="shared" si="10"/>
        <v>2038</v>
      </c>
      <c r="BA48" s="1">
        <f t="shared" si="3"/>
        <v>365</v>
      </c>
      <c r="BB48" s="33">
        <v>50770</v>
      </c>
      <c r="BM48" s="40">
        <v>10.295590761740627</v>
      </c>
      <c r="BN48" s="37">
        <v>4.229254932358347</v>
      </c>
      <c r="BO48" s="37">
        <v>1.3262763778044968</v>
      </c>
      <c r="BP48" s="37"/>
      <c r="BQ48" s="40">
        <v>4.205724829161495</v>
      </c>
      <c r="BR48" s="37">
        <v>1.3699800724410707</v>
      </c>
      <c r="BS48" s="37">
        <v>1.1724201899372972</v>
      </c>
    </row>
    <row r="49" spans="1:71" x14ac:dyDescent="0.2">
      <c r="A49" s="35">
        <f t="shared" si="2"/>
        <v>2039</v>
      </c>
      <c r="B49" s="36">
        <v>12.591494184886278</v>
      </c>
      <c r="C49" s="36">
        <v>1.0154239535386616</v>
      </c>
      <c r="D49" s="36">
        <v>13.606918138424939</v>
      </c>
      <c r="E49" s="52">
        <v>0.2790008684236715</v>
      </c>
      <c r="F49" s="36">
        <v>14.900054747589262</v>
      </c>
      <c r="G49" s="37"/>
      <c r="H49" s="38">
        <f t="shared" si="4"/>
        <v>2039</v>
      </c>
      <c r="I49" s="36">
        <v>6.0733125823858778</v>
      </c>
      <c r="J49" s="36">
        <v>6.2917158332181051</v>
      </c>
      <c r="K49" s="52">
        <v>0.10495604376480744</v>
      </c>
      <c r="L49" s="36">
        <v>1.0901522517827353</v>
      </c>
      <c r="M49" s="36">
        <v>4.9831603306031429</v>
      </c>
      <c r="N49" s="36">
        <v>1.9774783122490645</v>
      </c>
      <c r="O49" s="39">
        <v>57.954154644914553</v>
      </c>
      <c r="P49" s="36">
        <v>5.183384624885961</v>
      </c>
      <c r="Q49" s="39">
        <v>501.51021377492526</v>
      </c>
      <c r="R49" s="52">
        <v>8.6467278237056078E-2</v>
      </c>
      <c r="S49" s="37"/>
      <c r="T49" s="38">
        <f t="shared" si="5"/>
        <v>2039</v>
      </c>
      <c r="U49" s="36">
        <v>19.883215078192407</v>
      </c>
      <c r="V49" s="52">
        <v>0.36546814666072758</v>
      </c>
      <c r="W49" s="37"/>
      <c r="X49" s="38">
        <f t="shared" si="6"/>
        <v>2039</v>
      </c>
      <c r="Y49" s="36">
        <v>26.731757877460726</v>
      </c>
      <c r="AA49" s="38">
        <f t="shared" si="6"/>
        <v>2039</v>
      </c>
      <c r="AB49" s="36">
        <v>32.54083410959597</v>
      </c>
      <c r="AC49" s="36">
        <v>34.561634766630249</v>
      </c>
      <c r="AE49" s="38"/>
      <c r="AF49" s="36"/>
      <c r="AG49" s="1"/>
      <c r="AH49" s="38"/>
      <c r="AI49" s="37"/>
      <c r="AJ49" s="40"/>
      <c r="AL49" s="38">
        <f t="shared" si="9"/>
        <v>2039</v>
      </c>
      <c r="AM49" s="41">
        <v>242.60549691486821</v>
      </c>
      <c r="AN49" s="37">
        <v>20.860317877460723</v>
      </c>
      <c r="AO49" s="41">
        <v>389.8303005261867</v>
      </c>
      <c r="AP49" s="37">
        <v>33.519372358227571</v>
      </c>
      <c r="AQ49" s="37">
        <v>4.8242600000000007</v>
      </c>
      <c r="AR49" s="37">
        <v>1.04718</v>
      </c>
      <c r="AS49" s="37">
        <v>26.731757877460726</v>
      </c>
      <c r="AT49" s="37">
        <v>0.36591000000000001</v>
      </c>
      <c r="AU49" s="37">
        <v>33.88528235822757</v>
      </c>
      <c r="AV49" s="37">
        <v>1.0901522517827353</v>
      </c>
      <c r="AW49" s="44">
        <v>15.635933131585549</v>
      </c>
      <c r="AX49" s="37">
        <v>1.3444482486316034</v>
      </c>
      <c r="AY49" s="40">
        <v>31.450681857813233</v>
      </c>
      <c r="AZ49" s="38">
        <f t="shared" si="10"/>
        <v>2039</v>
      </c>
      <c r="BA49" s="1">
        <f t="shared" si="3"/>
        <v>365</v>
      </c>
      <c r="BB49" s="33">
        <v>51135</v>
      </c>
      <c r="BM49" s="40">
        <v>9.3765336585878725</v>
      </c>
      <c r="BN49" s="37">
        <v>4.1972447111968929</v>
      </c>
      <c r="BO49" s="37">
        <v>1.3262763778044968</v>
      </c>
      <c r="BP49" s="37"/>
      <c r="BQ49" s="40">
        <v>3.5648539709742795</v>
      </c>
      <c r="BR49" s="37">
        <v>1.3360384214743009</v>
      </c>
      <c r="BS49" s="37">
        <v>1.1724201899372972</v>
      </c>
    </row>
    <row r="50" spans="1:71" x14ac:dyDescent="0.2">
      <c r="A50" s="35">
        <f t="shared" si="2"/>
        <v>2040</v>
      </c>
      <c r="B50" s="36">
        <v>11.868431943474725</v>
      </c>
      <c r="C50" s="36">
        <v>0.95711358075463326</v>
      </c>
      <c r="D50" s="36">
        <v>12.825545524229359</v>
      </c>
      <c r="E50" s="52">
        <v>0.26226081631825121</v>
      </c>
      <c r="F50" s="36">
        <v>14.044424206467424</v>
      </c>
      <c r="G50" s="37"/>
      <c r="H50" s="38">
        <f t="shared" si="4"/>
        <v>2040</v>
      </c>
      <c r="I50" s="36">
        <v>5.4809566154463232</v>
      </c>
      <c r="J50" s="36">
        <v>5.6780580697590235</v>
      </c>
      <c r="K50" s="52">
        <v>9.4460439388326697E-2</v>
      </c>
      <c r="L50" s="36">
        <v>1.0151818568207653</v>
      </c>
      <c r="M50" s="36">
        <v>4.4657747586255576</v>
      </c>
      <c r="N50" s="36">
        <v>1.7721630745728933</v>
      </c>
      <c r="O50" s="39">
        <v>51.936960442815241</v>
      </c>
      <c r="P50" s="36">
        <v>4.6452104059155976</v>
      </c>
      <c r="Q50" s="39">
        <v>448.21203684401456</v>
      </c>
      <c r="R50" s="52">
        <v>7.7277937386899059E-2</v>
      </c>
      <c r="S50" s="37"/>
      <c r="T50" s="38">
        <f t="shared" si="5"/>
        <v>2040</v>
      </c>
      <c r="U50" s="36">
        <v>18.510198965092982</v>
      </c>
      <c r="V50" s="52">
        <v>0.3395387537051503</v>
      </c>
      <c r="W50" s="37"/>
      <c r="X50" s="38">
        <f t="shared" si="6"/>
        <v>2040</v>
      </c>
      <c r="Y50" s="36">
        <v>24.730355838139396</v>
      </c>
      <c r="AA50" s="38">
        <f t="shared" si="6"/>
        <v>2040</v>
      </c>
      <c r="AB50" s="36">
        <v>31.127130110351903</v>
      </c>
      <c r="AC50" s="36">
        <v>33.060139103506181</v>
      </c>
      <c r="AE50" s="38"/>
      <c r="AF50" s="36"/>
      <c r="AG50" s="1"/>
      <c r="AH50" s="38"/>
      <c r="AI50" s="37"/>
      <c r="AJ50" s="40"/>
      <c r="AL50" s="38">
        <f t="shared" si="9"/>
        <v>2040</v>
      </c>
      <c r="AM50" s="41">
        <v>220.64074387140732</v>
      </c>
      <c r="AN50" s="37">
        <v>18.971689068908624</v>
      </c>
      <c r="AO50" s="41">
        <v>372.9701580417983</v>
      </c>
      <c r="AP50" s="37">
        <v>32.069661052605184</v>
      </c>
      <c r="AQ50" s="37">
        <v>4.8242600000000007</v>
      </c>
      <c r="AR50" s="37">
        <v>0.93440676923076926</v>
      </c>
      <c r="AS50" s="37">
        <v>24.730355838139396</v>
      </c>
      <c r="AT50" s="37">
        <v>0.36591000000000001</v>
      </c>
      <c r="AU50" s="37">
        <v>32.435571052605184</v>
      </c>
      <c r="AV50" s="37">
        <v>1.0151818568207653</v>
      </c>
      <c r="AW50" s="44">
        <v>15.217168158405645</v>
      </c>
      <c r="AX50" s="37">
        <v>1.3084409422532799</v>
      </c>
      <c r="AY50" s="40">
        <v>30.111948253531139</v>
      </c>
      <c r="AZ50" s="38">
        <f t="shared" si="10"/>
        <v>2040</v>
      </c>
      <c r="BA50" s="1">
        <f t="shared" si="3"/>
        <v>366</v>
      </c>
      <c r="BB50" s="33">
        <v>51501</v>
      </c>
      <c r="BM50" s="40">
        <v>8.6145072965177647</v>
      </c>
      <c r="BN50" s="37">
        <v>4.1036405321451612</v>
      </c>
      <c r="BO50" s="37">
        <v>1.3262763778044966</v>
      </c>
      <c r="BP50" s="37"/>
      <c r="BQ50" s="40">
        <v>3.0174865190906033</v>
      </c>
      <c r="BR50" s="37">
        <v>1.2910499064184227</v>
      </c>
      <c r="BS50" s="37">
        <v>1.172420189937297</v>
      </c>
    </row>
    <row r="51" spans="1:71" x14ac:dyDescent="0.2">
      <c r="A51" s="35">
        <f t="shared" si="2"/>
        <v>2041</v>
      </c>
      <c r="B51" s="36">
        <v>11.125844261765517</v>
      </c>
      <c r="C51" s="36">
        <v>0.89722860534676141</v>
      </c>
      <c r="D51" s="36">
        <v>12.023072867112278</v>
      </c>
      <c r="E51" s="52">
        <v>0.24652516733915614</v>
      </c>
      <c r="F51" s="36">
        <v>13.165688374969873</v>
      </c>
      <c r="G51" s="37"/>
      <c r="H51" s="38">
        <f t="shared" si="4"/>
        <v>2041</v>
      </c>
      <c r="I51" s="36">
        <v>4.9193831917325603</v>
      </c>
      <c r="J51" s="36">
        <v>5.0962898249066644</v>
      </c>
      <c r="K51" s="52">
        <v>8.5014395449494018E-2</v>
      </c>
      <c r="L51" s="36">
        <v>0.67893171860836665</v>
      </c>
      <c r="M51" s="36">
        <v>4.2404514731241933</v>
      </c>
      <c r="N51" s="36">
        <v>1.68274754692325</v>
      </c>
      <c r="O51" s="39">
        <v>49.316450632434375</v>
      </c>
      <c r="P51" s="36">
        <v>4.4108335895559279</v>
      </c>
      <c r="Q51" s="39">
        <v>426.76325538402074</v>
      </c>
      <c r="R51" s="52">
        <v>7.3579871617934611E-2</v>
      </c>
      <c r="S51" s="37"/>
      <c r="T51" s="38">
        <f t="shared" si="5"/>
        <v>2041</v>
      </c>
      <c r="U51" s="36">
        <v>17.406139848094067</v>
      </c>
      <c r="V51" s="52">
        <v>0.32010503895709075</v>
      </c>
      <c r="W51" s="37"/>
      <c r="X51" s="38">
        <f t="shared" si="6"/>
        <v>2041</v>
      </c>
      <c r="Y51" s="36">
        <v>22.615637807167548</v>
      </c>
      <c r="AA51" s="38">
        <f t="shared" si="6"/>
        <v>2041</v>
      </c>
      <c r="AB51" s="36">
        <v>29.635867816458376</v>
      </c>
      <c r="AC51" s="36">
        <v>31.476268740220178</v>
      </c>
      <c r="AE51" s="38"/>
      <c r="AF51" s="36"/>
      <c r="AG51" s="1"/>
      <c r="AH51" s="38"/>
      <c r="AI51" s="37"/>
      <c r="AJ51" s="37"/>
      <c r="AL51" s="38">
        <f t="shared" si="9"/>
        <v>2041</v>
      </c>
      <c r="AM51" s="41">
        <v>197.35812584505089</v>
      </c>
      <c r="AN51" s="37">
        <v>16.969744268706009</v>
      </c>
      <c r="AO51" s="41">
        <v>354.91687528965684</v>
      </c>
      <c r="AP51" s="37">
        <v>30.517358150443407</v>
      </c>
      <c r="AQ51" s="37">
        <v>4.8242600000000007</v>
      </c>
      <c r="AR51" s="37">
        <v>0.82163353846153842</v>
      </c>
      <c r="AS51" s="37">
        <v>22.615637807167548</v>
      </c>
      <c r="AT51" s="37">
        <v>0.36591000000000001</v>
      </c>
      <c r="AU51" s="37">
        <v>30.883268150443406</v>
      </c>
      <c r="AV51" s="37">
        <v>0.67893171860836665</v>
      </c>
      <c r="AW51" s="44">
        <v>14.507265884245907</v>
      </c>
      <c r="AX51" s="37">
        <v>1.2474003339850306</v>
      </c>
      <c r="AY51" s="40">
        <v>28.956936097850008</v>
      </c>
      <c r="AZ51" s="38">
        <f t="shared" si="10"/>
        <v>2041</v>
      </c>
      <c r="BA51" s="1">
        <f t="shared" si="3"/>
        <v>365</v>
      </c>
      <c r="BB51" s="33">
        <v>51866</v>
      </c>
      <c r="BM51" s="40">
        <v>7.9353291893683071</v>
      </c>
      <c r="BN51" s="37">
        <v>3.9988168347831055</v>
      </c>
      <c r="BO51" s="37">
        <v>1.2315423508184613</v>
      </c>
      <c r="BP51" s="37"/>
      <c r="BQ51" s="40">
        <v>2.5859575622144275</v>
      </c>
      <c r="BR51" s="37">
        <v>1.2447497388620714</v>
      </c>
      <c r="BS51" s="37">
        <v>1.0886758906560614</v>
      </c>
    </row>
    <row r="52" spans="1:71" x14ac:dyDescent="0.2">
      <c r="A52" s="35">
        <f t="shared" si="2"/>
        <v>2042</v>
      </c>
      <c r="B52" s="36">
        <v>10.458293606059586</v>
      </c>
      <c r="C52" s="36">
        <v>0.84339488902595572</v>
      </c>
      <c r="D52" s="36">
        <v>11.301688495085541</v>
      </c>
      <c r="E52" s="52">
        <v>0.23173365729880682</v>
      </c>
      <c r="F52" s="36">
        <v>12.375747072471681</v>
      </c>
      <c r="G52" s="37"/>
      <c r="H52" s="38">
        <f t="shared" si="4"/>
        <v>2042</v>
      </c>
      <c r="I52" s="36">
        <v>4.4274448725593043</v>
      </c>
      <c r="J52" s="36">
        <v>4.5866608424159985</v>
      </c>
      <c r="K52" s="52">
        <v>7.6512955904544627E-2</v>
      </c>
      <c r="L52" s="36">
        <v>0.48352463484702063</v>
      </c>
      <c r="M52" s="36">
        <v>3.9439202377122835</v>
      </c>
      <c r="N52" s="36">
        <v>1.5650744142065869</v>
      </c>
      <c r="O52" s="39">
        <v>45.867792364593861</v>
      </c>
      <c r="P52" s="36">
        <v>4.1023876748232393</v>
      </c>
      <c r="Q52" s="39">
        <v>396.92005681200732</v>
      </c>
      <c r="R52" s="52">
        <v>6.8434492553794371E-2</v>
      </c>
      <c r="S52" s="37"/>
      <c r="T52" s="38">
        <f t="shared" si="5"/>
        <v>2042</v>
      </c>
      <c r="U52" s="36">
        <v>16.319667310183963</v>
      </c>
      <c r="V52" s="52">
        <v>0.30016814985260121</v>
      </c>
      <c r="W52" s="37"/>
      <c r="X52" s="38">
        <f t="shared" si="6"/>
        <v>2042</v>
      </c>
      <c r="Y52" s="36">
        <v>20.990736671488694</v>
      </c>
      <c r="AA52" s="38">
        <f t="shared" si="6"/>
        <v>2042</v>
      </c>
      <c r="AB52" s="36">
        <v>28.633369731515938</v>
      </c>
      <c r="AC52" s="36">
        <v>30.411515066441133</v>
      </c>
      <c r="AE52" s="38"/>
      <c r="AF52" s="36"/>
      <c r="AG52" s="1"/>
      <c r="AH52" s="38"/>
      <c r="AI52" s="37"/>
      <c r="AJ52" s="37"/>
      <c r="AL52" s="38">
        <f t="shared" si="9"/>
        <v>2042</v>
      </c>
      <c r="AM52" s="41">
        <v>179.53787247633659</v>
      </c>
      <c r="AN52" s="37">
        <v>15.437478286873308</v>
      </c>
      <c r="AO52" s="41">
        <v>342.76665179621324</v>
      </c>
      <c r="AP52" s="37">
        <v>29.472626981617644</v>
      </c>
      <c r="AQ52" s="37">
        <v>4.8242600000000007</v>
      </c>
      <c r="AR52" s="37">
        <v>0.72899838461538458</v>
      </c>
      <c r="AS52" s="37">
        <v>20.990736671488694</v>
      </c>
      <c r="AT52" s="37">
        <v>0.36591000000000001</v>
      </c>
      <c r="AU52" s="37">
        <v>29.838536981617644</v>
      </c>
      <c r="AV52" s="37">
        <v>0.48352463484702063</v>
      </c>
      <c r="AW52" s="44">
        <v>14.016095118682852</v>
      </c>
      <c r="AX52" s="37">
        <v>1.2051672501017068</v>
      </c>
      <c r="AY52" s="40">
        <v>28.149845096668916</v>
      </c>
      <c r="AZ52" s="38">
        <f t="shared" si="10"/>
        <v>2042</v>
      </c>
      <c r="BA52" s="1">
        <f t="shared" si="3"/>
        <v>365</v>
      </c>
      <c r="BB52" s="33">
        <v>52231</v>
      </c>
      <c r="BM52" s="40">
        <v>7.3362725521500325</v>
      </c>
      <c r="BN52" s="37">
        <v>3.9026661964892231</v>
      </c>
      <c r="BO52" s="37">
        <v>1.1368083238324254</v>
      </c>
      <c r="BP52" s="37"/>
      <c r="BQ52" s="40">
        <v>2.2230848789192952</v>
      </c>
      <c r="BR52" s="37">
        <v>1.1994284022651829</v>
      </c>
      <c r="BS52" s="37">
        <v>1.004931591374826</v>
      </c>
    </row>
    <row r="53" spans="1:71" x14ac:dyDescent="0.2">
      <c r="A53" s="35">
        <f t="shared" si="2"/>
        <v>2043</v>
      </c>
      <c r="B53" s="36">
        <v>9.8307959896960107</v>
      </c>
      <c r="C53" s="36">
        <v>0.79279119568439838</v>
      </c>
      <c r="D53" s="36">
        <v>10.623587185380408</v>
      </c>
      <c r="E53" s="52">
        <v>0.21782963786087842</v>
      </c>
      <c r="F53" s="36">
        <v>11.63320224812338</v>
      </c>
      <c r="G53" s="37"/>
      <c r="H53" s="38">
        <f t="shared" si="4"/>
        <v>2043</v>
      </c>
      <c r="I53" s="36">
        <v>3.9847003853033733</v>
      </c>
      <c r="J53" s="36">
        <v>4.1279947581743981</v>
      </c>
      <c r="K53" s="52">
        <v>6.8861660314090148E-2</v>
      </c>
      <c r="L53" s="36">
        <v>0.46028828978573105</v>
      </c>
      <c r="M53" s="36">
        <v>3.5244120955176421</v>
      </c>
      <c r="N53" s="36">
        <v>1.3986000890866097</v>
      </c>
      <c r="O53" s="39">
        <v>40.988912670870178</v>
      </c>
      <c r="P53" s="36">
        <v>3.6660236186815842</v>
      </c>
      <c r="Q53" s="39">
        <v>354.7003399828497</v>
      </c>
      <c r="R53" s="52">
        <v>6.1155231031525807E-2</v>
      </c>
      <c r="S53" s="37"/>
      <c r="T53" s="38">
        <f t="shared" si="5"/>
        <v>2043</v>
      </c>
      <c r="U53" s="36">
        <v>15.157614343641022</v>
      </c>
      <c r="V53" s="52">
        <v>0.2789848688924042</v>
      </c>
      <c r="W53" s="37"/>
      <c r="X53" s="38">
        <f t="shared" si="6"/>
        <v>2043</v>
      </c>
      <c r="Y53" s="36">
        <v>19.454009193871268</v>
      </c>
      <c r="AA53" s="38">
        <f t="shared" si="6"/>
        <v>2043</v>
      </c>
      <c r="AB53" s="36">
        <v>27.305718270288459</v>
      </c>
      <c r="AC53" s="36">
        <v>29.001415843237883</v>
      </c>
      <c r="AE53" s="38"/>
      <c r="AF53" s="36"/>
      <c r="AG53" s="1"/>
      <c r="AH53" s="38"/>
      <c r="AI53" s="37"/>
      <c r="AJ53" s="37"/>
      <c r="AL53" s="38">
        <f t="shared" si="9"/>
        <v>2043</v>
      </c>
      <c r="AM53" s="41">
        <v>162.74307875087672</v>
      </c>
      <c r="AN53" s="37">
        <v>13.993385963102039</v>
      </c>
      <c r="AO53" s="41">
        <v>327.46611504767054</v>
      </c>
      <c r="AP53" s="37">
        <v>28.157017630926099</v>
      </c>
      <c r="AQ53" s="37">
        <v>4.8242600000000007</v>
      </c>
      <c r="AR53" s="37">
        <v>0.63636323076923074</v>
      </c>
      <c r="AS53" s="37">
        <v>19.454009193871268</v>
      </c>
      <c r="AT53" s="37">
        <v>0.36591000000000001</v>
      </c>
      <c r="AU53" s="37">
        <v>28.522927630926098</v>
      </c>
      <c r="AV53" s="37">
        <v>0.46028828978573105</v>
      </c>
      <c r="AW53" s="44">
        <v>14.156144864215744</v>
      </c>
      <c r="AX53" s="37">
        <v>1.2172093606376391</v>
      </c>
      <c r="AY53" s="40">
        <v>26.845429980502729</v>
      </c>
      <c r="AZ53" s="38">
        <f t="shared" si="10"/>
        <v>2043</v>
      </c>
      <c r="BA53" s="1">
        <f t="shared" si="3"/>
        <v>365</v>
      </c>
      <c r="BB53" s="33">
        <v>52596</v>
      </c>
      <c r="BM53" s="40">
        <v>6.8432789126871576</v>
      </c>
      <c r="BN53" s="37">
        <v>3.7478490385898318</v>
      </c>
      <c r="BO53" s="37">
        <v>1.0420742968463901</v>
      </c>
      <c r="BP53" s="37"/>
      <c r="BQ53" s="40">
        <v>1.9197213075324329</v>
      </c>
      <c r="BR53" s="37">
        <v>1.1437917856773498</v>
      </c>
      <c r="BS53" s="37">
        <v>0.92118729209359052</v>
      </c>
    </row>
    <row r="54" spans="1:71" x14ac:dyDescent="0.2">
      <c r="A54" s="35">
        <f t="shared" si="2"/>
        <v>2044</v>
      </c>
      <c r="B54" s="36">
        <v>9.2662658966986715</v>
      </c>
      <c r="C54" s="36">
        <v>0.74726543277605595</v>
      </c>
      <c r="D54" s="36">
        <v>10.013531329474727</v>
      </c>
      <c r="E54" s="52">
        <v>0.20475985958922566</v>
      </c>
      <c r="F54" s="36">
        <v>10.965169592998267</v>
      </c>
      <c r="G54" s="37"/>
      <c r="H54" s="38">
        <f t="shared" si="4"/>
        <v>2044</v>
      </c>
      <c r="I54" s="36">
        <v>3.5960556353943325</v>
      </c>
      <c r="J54" s="36">
        <v>3.7253738995688956</v>
      </c>
      <c r="K54" s="52">
        <v>6.1975494282681148E-2</v>
      </c>
      <c r="L54" s="36">
        <v>0.45935871994417071</v>
      </c>
      <c r="M54" s="36">
        <v>3.1366969154501616</v>
      </c>
      <c r="N54" s="36">
        <v>1.2447422340212912</v>
      </c>
      <c r="O54" s="39">
        <v>36.479785126685385</v>
      </c>
      <c r="P54" s="36">
        <v>3.2627299717052636</v>
      </c>
      <c r="Q54" s="39">
        <v>314.81778401850107</v>
      </c>
      <c r="R54" s="52">
        <v>5.4278928279051911E-2</v>
      </c>
      <c r="S54" s="37"/>
      <c r="T54" s="38">
        <f t="shared" si="5"/>
        <v>2044</v>
      </c>
      <c r="U54" s="36">
        <v>14.101866508448428</v>
      </c>
      <c r="V54" s="52">
        <v>0.25903878786827755</v>
      </c>
      <c r="W54" s="37"/>
      <c r="X54" s="38">
        <f t="shared" si="6"/>
        <v>2044</v>
      </c>
      <c r="Y54" s="36">
        <v>18.088992971495639</v>
      </c>
      <c r="AA54" s="38">
        <f t="shared" si="6"/>
        <v>2044</v>
      </c>
      <c r="AB54" s="36">
        <v>25.904988250642244</v>
      </c>
      <c r="AC54" s="36">
        <v>27.513699849768887</v>
      </c>
      <c r="AE54" s="38"/>
      <c r="AF54" s="36"/>
      <c r="AG54" s="1"/>
      <c r="AH54" s="38"/>
      <c r="AI54" s="37"/>
      <c r="AJ54" s="37"/>
      <c r="AL54" s="38">
        <f t="shared" si="9"/>
        <v>2044</v>
      </c>
      <c r="AM54" s="41">
        <v>147.94528692387888</v>
      </c>
      <c r="AN54" s="37">
        <v>12.721004894572561</v>
      </c>
      <c r="AO54" s="41">
        <v>310.91306601833702</v>
      </c>
      <c r="AP54" s="37">
        <v>26.733711609487273</v>
      </c>
      <c r="AQ54" s="37">
        <v>4.8242600000000007</v>
      </c>
      <c r="AR54" s="37">
        <v>0.54372807692307701</v>
      </c>
      <c r="AS54" s="37">
        <v>18.088992971495639</v>
      </c>
      <c r="AT54" s="37">
        <v>0.36591000000000001</v>
      </c>
      <c r="AU54" s="37">
        <v>27.099621609487272</v>
      </c>
      <c r="AV54" s="37">
        <v>0.45935871994417071</v>
      </c>
      <c r="AW54" s="44">
        <v>13.893585963367679</v>
      </c>
      <c r="AX54" s="37">
        <v>1.1946333588450282</v>
      </c>
      <c r="AY54" s="40">
        <v>25.445629530698074</v>
      </c>
      <c r="AZ54" s="38">
        <f t="shared" si="10"/>
        <v>2044</v>
      </c>
      <c r="BA54" s="1">
        <f t="shared" si="3"/>
        <v>366</v>
      </c>
      <c r="BB54" s="33">
        <v>52962</v>
      </c>
      <c r="BM54" s="40">
        <v>6.4400822298749709</v>
      </c>
      <c r="BN54" s="37">
        <v>3.5777470932629405</v>
      </c>
      <c r="BO54" s="37">
        <v>0.94734026986035502</v>
      </c>
      <c r="BP54" s="37"/>
      <c r="BQ54" s="40">
        <v>1.6714560034964563</v>
      </c>
      <c r="BR54" s="37">
        <v>1.0871566390855212</v>
      </c>
      <c r="BS54" s="37">
        <v>0.83744299281235501</v>
      </c>
    </row>
    <row r="55" spans="1:71" x14ac:dyDescent="0.2">
      <c r="A55" s="35">
        <f t="shared" si="2"/>
        <v>2045</v>
      </c>
      <c r="B55" s="36">
        <v>8.6864913364953917</v>
      </c>
      <c r="C55" s="36">
        <v>0.70051030050673435</v>
      </c>
      <c r="D55" s="36">
        <v>9.3870016370021254</v>
      </c>
      <c r="E55" s="52">
        <v>0.19247426801387207</v>
      </c>
      <c r="F55" s="36">
        <v>10.279097506441817</v>
      </c>
      <c r="G55" s="37"/>
      <c r="H55" s="38">
        <f t="shared" si="4"/>
        <v>2045</v>
      </c>
      <c r="I55" s="36">
        <v>3.2276073120957331</v>
      </c>
      <c r="J55" s="36">
        <v>3.3436757541212629</v>
      </c>
      <c r="K55" s="52">
        <v>5.5777944854413029E-2</v>
      </c>
      <c r="L55" s="36">
        <v>0.45646016452247451</v>
      </c>
      <c r="M55" s="36">
        <v>2.7711471475732585</v>
      </c>
      <c r="N55" s="36">
        <v>1.099680327506884</v>
      </c>
      <c r="O55" s="39">
        <v>32.228441326277</v>
      </c>
      <c r="P55" s="36">
        <v>2.8824923472388573</v>
      </c>
      <c r="Q55" s="39">
        <v>278.89100614449382</v>
      </c>
      <c r="R55" s="52">
        <v>4.8084656231809277E-2</v>
      </c>
      <c r="S55" s="37"/>
      <c r="T55" s="38">
        <f t="shared" si="5"/>
        <v>2045</v>
      </c>
      <c r="U55" s="36">
        <v>13.050244654015074</v>
      </c>
      <c r="V55" s="52">
        <v>0.24055892424568134</v>
      </c>
      <c r="W55" s="37"/>
      <c r="X55" s="38">
        <f t="shared" si="6"/>
        <v>2045</v>
      </c>
      <c r="Y55" s="36">
        <v>16.983124262813835</v>
      </c>
      <c r="AA55" s="38">
        <f t="shared" si="6"/>
        <v>2045</v>
      </c>
      <c r="AB55" s="36">
        <v>24.958765310457668</v>
      </c>
      <c r="AC55" s="36">
        <v>26.508716032933584</v>
      </c>
      <c r="AE55" s="38"/>
      <c r="AF55" s="36"/>
      <c r="AG55" s="1"/>
      <c r="AH55" s="38"/>
      <c r="AI55" s="37"/>
      <c r="AJ55" s="37"/>
      <c r="AL55" s="38">
        <f t="shared" si="9"/>
        <v>2045</v>
      </c>
      <c r="AM55" s="41">
        <v>136.16138068114026</v>
      </c>
      <c r="AN55" s="37">
        <v>11.707771339736908</v>
      </c>
      <c r="AO55" s="41">
        <v>299.47847238066839</v>
      </c>
      <c r="AP55" s="37">
        <v>25.750513532301667</v>
      </c>
      <c r="AQ55" s="37">
        <v>4.8242600000000007</v>
      </c>
      <c r="AR55" s="37">
        <v>0.45109292307692311</v>
      </c>
      <c r="AS55" s="37">
        <v>16.983124262813835</v>
      </c>
      <c r="AT55" s="37">
        <v>0.36591000000000001</v>
      </c>
      <c r="AU55" s="37">
        <v>26.116423532301667</v>
      </c>
      <c r="AV55" s="37">
        <v>0.45646016452247451</v>
      </c>
      <c r="AW55" s="44">
        <v>13.463565120045693</v>
      </c>
      <c r="AX55" s="37">
        <v>1.1576582218439977</v>
      </c>
      <c r="AY55" s="40">
        <v>24.502305145935193</v>
      </c>
      <c r="AZ55" s="38">
        <f t="shared" si="10"/>
        <v>2045</v>
      </c>
      <c r="BA55" s="1">
        <f t="shared" si="3"/>
        <v>365</v>
      </c>
      <c r="BB55" s="33">
        <v>53327</v>
      </c>
      <c r="BM55" s="40">
        <v>6.0094885445102868</v>
      </c>
      <c r="BN55" s="37">
        <v>3.4170027190572103</v>
      </c>
      <c r="BO55" s="37">
        <v>0.85260624287431941</v>
      </c>
      <c r="BP55" s="37"/>
      <c r="BQ55" s="40">
        <v>1.441431764167014</v>
      </c>
      <c r="BR55" s="37">
        <v>1.0324768543976</v>
      </c>
      <c r="BS55" s="37">
        <v>0.7536986935311194</v>
      </c>
    </row>
    <row r="56" spans="1:71" x14ac:dyDescent="0.2">
      <c r="A56" s="35">
        <f t="shared" si="2"/>
        <v>2046</v>
      </c>
      <c r="B56" s="36">
        <v>8.1653018563056676</v>
      </c>
      <c r="C56" s="36">
        <v>0.65847968247633026</v>
      </c>
      <c r="D56" s="36">
        <v>8.8237815387819971</v>
      </c>
      <c r="E56" s="52">
        <v>0.18092581193303975</v>
      </c>
      <c r="F56" s="36">
        <v>9.6623516560553071</v>
      </c>
      <c r="G56" s="37"/>
      <c r="H56" s="38">
        <f t="shared" si="4"/>
        <v>2046</v>
      </c>
      <c r="I56" s="36">
        <v>2.9048465808861597</v>
      </c>
      <c r="J56" s="36">
        <v>3.0093081787091363</v>
      </c>
      <c r="K56" s="52">
        <v>5.0200150368971727E-2</v>
      </c>
      <c r="L56" s="36">
        <v>0.45956932162916686</v>
      </c>
      <c r="M56" s="36">
        <v>2.4452772592569927</v>
      </c>
      <c r="N56" s="36">
        <v>0.97036467358281198</v>
      </c>
      <c r="O56" s="39">
        <v>28.438574525158828</v>
      </c>
      <c r="P56" s="36">
        <v>2.5435289471574887</v>
      </c>
      <c r="Q56" s="39">
        <v>246.09513635305944</v>
      </c>
      <c r="R56" s="52">
        <v>4.2430195922941283E-2</v>
      </c>
      <c r="S56" s="37"/>
      <c r="T56" s="38">
        <f t="shared" si="5"/>
        <v>2046</v>
      </c>
      <c r="U56" s="36">
        <v>12.107628915312301</v>
      </c>
      <c r="V56" s="52">
        <v>0.22335600785598103</v>
      </c>
      <c r="W56" s="37"/>
      <c r="X56" s="38">
        <f t="shared" si="6"/>
        <v>2046</v>
      </c>
      <c r="Y56" s="36">
        <v>16.082037145132063</v>
      </c>
      <c r="AA56" s="38">
        <f t="shared" si="6"/>
        <v>2046</v>
      </c>
      <c r="AB56" s="36">
        <v>23.54925633259613</v>
      </c>
      <c r="AC56" s="36">
        <v>25.011675903935433</v>
      </c>
      <c r="AE56" s="38"/>
      <c r="AF56" s="36"/>
      <c r="AG56" s="1"/>
      <c r="AH56" s="38"/>
      <c r="AI56" s="37"/>
      <c r="AJ56" s="37"/>
      <c r="AL56" s="38">
        <f t="shared" si="9"/>
        <v>2046</v>
      </c>
      <c r="AM56" s="41">
        <v>126.75908434173203</v>
      </c>
      <c r="AN56" s="37">
        <v>10.899319375901293</v>
      </c>
      <c r="AO56" s="41">
        <v>283.0392803647652</v>
      </c>
      <c r="AP56" s="37">
        <v>24.336997451828477</v>
      </c>
      <c r="AQ56" s="37">
        <v>4.8242600000000007</v>
      </c>
      <c r="AR56" s="37">
        <v>0.35845776923076922</v>
      </c>
      <c r="AS56" s="37">
        <v>16.082037145132063</v>
      </c>
      <c r="AT56" s="37">
        <v>0.36591000000000001</v>
      </c>
      <c r="AU56" s="37">
        <v>24.702907451828477</v>
      </c>
      <c r="AV56" s="37">
        <v>0.45956932162916686</v>
      </c>
      <c r="AW56" s="44">
        <v>13.416962516672186</v>
      </c>
      <c r="AX56" s="37">
        <v>1.153651119232346</v>
      </c>
      <c r="AY56" s="40">
        <v>23.089687010966962</v>
      </c>
      <c r="AZ56" s="38">
        <f t="shared" si="10"/>
        <v>2046</v>
      </c>
      <c r="BA56" s="1">
        <f t="shared" si="3"/>
        <v>365</v>
      </c>
      <c r="BB56" s="33">
        <v>53692</v>
      </c>
      <c r="BM56" s="40">
        <v>5.6810381667949619</v>
      </c>
      <c r="BN56" s="37">
        <v>3.2234412733720612</v>
      </c>
      <c r="BO56" s="37">
        <v>0.75787221588828391</v>
      </c>
      <c r="BP56" s="37"/>
      <c r="BQ56" s="40">
        <v>1.2636855870840902</v>
      </c>
      <c r="BR56" s="37">
        <v>0.97120659955218547</v>
      </c>
      <c r="BS56" s="37">
        <v>0.66995439424988401</v>
      </c>
    </row>
    <row r="57" spans="1:71" x14ac:dyDescent="0.2">
      <c r="A57" s="35">
        <f t="shared" si="2"/>
        <v>2047</v>
      </c>
      <c r="B57" s="36">
        <v>7.6753837449273261</v>
      </c>
      <c r="C57" s="36">
        <v>0.61897090152775036</v>
      </c>
      <c r="D57" s="36">
        <v>8.2943546464550764</v>
      </c>
      <c r="E57" s="52">
        <v>0.17007026321705734</v>
      </c>
      <c r="F57" s="36">
        <v>9.0826105566919875</v>
      </c>
      <c r="G57" s="37"/>
      <c r="H57" s="38">
        <f t="shared" si="4"/>
        <v>2047</v>
      </c>
      <c r="I57" s="36">
        <v>2.6143619227975439</v>
      </c>
      <c r="J57" s="36">
        <v>2.7083773608382229</v>
      </c>
      <c r="K57" s="52">
        <v>4.5180135332074559E-2</v>
      </c>
      <c r="L57" s="36">
        <v>0.45838527121180733</v>
      </c>
      <c r="M57" s="36">
        <v>2.1559766515857364</v>
      </c>
      <c r="N57" s="36">
        <v>0.85556088654087636</v>
      </c>
      <c r="O57" s="39">
        <v>25.074008457942117</v>
      </c>
      <c r="P57" s="36">
        <v>2.2426041881116854</v>
      </c>
      <c r="Q57" s="39">
        <v>216.97963535113468</v>
      </c>
      <c r="R57" s="52">
        <v>3.7410281957092187E-2</v>
      </c>
      <c r="S57" s="37"/>
      <c r="T57" s="38">
        <f t="shared" si="5"/>
        <v>2047</v>
      </c>
      <c r="U57" s="36">
        <v>11.238587208277725</v>
      </c>
      <c r="V57" s="52">
        <v>0.20748054517414954</v>
      </c>
      <c r="W57" s="37"/>
      <c r="X57" s="38">
        <f t="shared" si="6"/>
        <v>2047</v>
      </c>
      <c r="Y57" s="36">
        <v>15.337975643240879</v>
      </c>
      <c r="AA57" s="38">
        <f t="shared" si="6"/>
        <v>2047</v>
      </c>
      <c r="AB57" s="36">
        <v>21.838963558084224</v>
      </c>
      <c r="AC57" s="36">
        <v>23.195173167170736</v>
      </c>
      <c r="AE57" s="38"/>
      <c r="AF57" s="36"/>
      <c r="AG57" s="1"/>
      <c r="AH57" s="38"/>
      <c r="AI57" s="37"/>
      <c r="AJ57" s="37"/>
      <c r="AL57" s="38">
        <f t="shared" si="9"/>
        <v>2047</v>
      </c>
      <c r="AM57" s="41">
        <v>119.18299591396834</v>
      </c>
      <c r="AN57" s="37">
        <v>10.247893027856263</v>
      </c>
      <c r="AO57" s="41">
        <v>262.82572329677231</v>
      </c>
      <c r="AP57" s="37">
        <v>22.598944393531582</v>
      </c>
      <c r="AQ57" s="37">
        <v>4.8242600000000007</v>
      </c>
      <c r="AR57" s="37">
        <v>0.26582261538461538</v>
      </c>
      <c r="AS57" s="37">
        <v>15.337975643240879</v>
      </c>
      <c r="AT57" s="37">
        <v>0.36591000000000001</v>
      </c>
      <c r="AU57" s="37">
        <v>22.964854393531581</v>
      </c>
      <c r="AV57" s="37">
        <v>0.45838527121180733</v>
      </c>
      <c r="AW57" s="44">
        <v>13.094110416252775</v>
      </c>
      <c r="AX57" s="37">
        <v>1.125890835447358</v>
      </c>
      <c r="AY57" s="40">
        <v>21.380578286872417</v>
      </c>
      <c r="AZ57" s="38">
        <f t="shared" si="10"/>
        <v>2047</v>
      </c>
      <c r="BA57" s="1">
        <f t="shared" si="3"/>
        <v>365</v>
      </c>
      <c r="BB57" s="33">
        <v>54057</v>
      </c>
      <c r="BM57" s="40">
        <v>5.4002333591340959</v>
      </c>
      <c r="BN57" s="37">
        <v>3.0192390086556431</v>
      </c>
      <c r="BO57" s="37">
        <v>0.6631381889022484</v>
      </c>
      <c r="BP57" s="37"/>
      <c r="BQ57" s="40">
        <v>1.1199184009583192</v>
      </c>
      <c r="BR57" s="37">
        <v>0.9082334268705764</v>
      </c>
      <c r="BS57" s="37">
        <v>0.58621009496864851</v>
      </c>
    </row>
    <row r="58" spans="1:71" x14ac:dyDescent="0.2">
      <c r="A58" s="35">
        <f t="shared" si="2"/>
        <v>2048</v>
      </c>
      <c r="B58" s="36">
        <v>7.234627461930951</v>
      </c>
      <c r="C58" s="36">
        <v>0.58342670948385544</v>
      </c>
      <c r="D58" s="36">
        <v>7.818054171414806</v>
      </c>
      <c r="E58" s="52">
        <v>0.15986604742403387</v>
      </c>
      <c r="F58" s="36">
        <v>8.5610447559570169</v>
      </c>
      <c r="G58" s="37"/>
      <c r="H58" s="38">
        <f t="shared" si="4"/>
        <v>2048</v>
      </c>
      <c r="I58" s="36">
        <v>2.3593721023822214</v>
      </c>
      <c r="J58" s="36">
        <v>2.4442178155071521</v>
      </c>
      <c r="K58" s="52">
        <v>4.0662121798867093E-2</v>
      </c>
      <c r="L58" s="36">
        <v>0.35795152526699142</v>
      </c>
      <c r="M58" s="36">
        <v>2.0014205771152298</v>
      </c>
      <c r="N58" s="36">
        <v>0.79422806459356698</v>
      </c>
      <c r="O58" s="39">
        <v>23.276521311850125</v>
      </c>
      <c r="P58" s="36">
        <v>2.0818380222764818</v>
      </c>
      <c r="Q58" s="39">
        <v>200.8746168215682</v>
      </c>
      <c r="R58" s="52">
        <v>3.4633554624408307E-2</v>
      </c>
      <c r="S58" s="37"/>
      <c r="T58" s="38">
        <f t="shared" si="5"/>
        <v>2048</v>
      </c>
      <c r="U58" s="36">
        <v>10.562465333072247</v>
      </c>
      <c r="V58" s="52">
        <v>0.19449960204844219</v>
      </c>
      <c r="W58" s="37"/>
      <c r="X58" s="38">
        <f t="shared" si="6"/>
        <v>2048</v>
      </c>
      <c r="Y58" s="36">
        <v>14.790438253791725</v>
      </c>
      <c r="AA58" s="38">
        <f t="shared" si="6"/>
        <v>2048</v>
      </c>
      <c r="AB58" s="36">
        <v>20.360997759027022</v>
      </c>
      <c r="AC58" s="36">
        <v>21.625425017121852</v>
      </c>
      <c r="AE58" s="38"/>
      <c r="AF58" s="36"/>
      <c r="AG58" s="1"/>
      <c r="AH58" s="38"/>
      <c r="AI58" s="37"/>
      <c r="AJ58" s="37"/>
      <c r="AL58" s="38">
        <f t="shared" si="9"/>
        <v>2048</v>
      </c>
      <c r="AM58" s="41">
        <v>113.84564174698239</v>
      </c>
      <c r="AN58" s="37">
        <v>9.7889631768686485</v>
      </c>
      <c r="AO58" s="41">
        <v>245.23804122437377</v>
      </c>
      <c r="AP58" s="37">
        <v>21.08667594362629</v>
      </c>
      <c r="AQ58" s="37">
        <v>4.8242600000000007</v>
      </c>
      <c r="AR58" s="37">
        <v>0.17721507692307692</v>
      </c>
      <c r="AS58" s="37">
        <v>14.790438253791725</v>
      </c>
      <c r="AT58" s="37">
        <v>0.36591000000000001</v>
      </c>
      <c r="AU58" s="37">
        <v>21.452585943626289</v>
      </c>
      <c r="AV58" s="37">
        <v>0.35795152526699142</v>
      </c>
      <c r="AW58" s="44">
        <v>12.695170586889457</v>
      </c>
      <c r="AX58" s="37">
        <v>1.0915881845992654</v>
      </c>
      <c r="AY58" s="40">
        <v>20.003046233760031</v>
      </c>
      <c r="AZ58" s="38">
        <f t="shared" si="10"/>
        <v>2048</v>
      </c>
      <c r="BA58" s="1">
        <f t="shared" si="3"/>
        <v>366</v>
      </c>
      <c r="BB58" s="33">
        <v>54423</v>
      </c>
      <c r="BM58" s="40">
        <v>5.1763098884917618</v>
      </c>
      <c r="BN58" s="37">
        <v>2.8163307055490421</v>
      </c>
      <c r="BO58" s="37">
        <v>0.56840416191621301</v>
      </c>
      <c r="BP58" s="37"/>
      <c r="BQ58" s="40">
        <v>1.0113643586112089</v>
      </c>
      <c r="BR58" s="37">
        <v>0.84554194808359961</v>
      </c>
      <c r="BS58" s="37">
        <v>0.50246579568741301</v>
      </c>
    </row>
    <row r="59" spans="1:71" x14ac:dyDescent="0.2">
      <c r="A59" s="35">
        <f t="shared" si="2"/>
        <v>2049</v>
      </c>
      <c r="B59" s="36">
        <v>6.7819690770177843</v>
      </c>
      <c r="C59" s="36">
        <v>0.54692268858992021</v>
      </c>
      <c r="D59" s="36">
        <v>7.3288917656077048</v>
      </c>
      <c r="E59" s="52">
        <v>0.15027408457859182</v>
      </c>
      <c r="F59" s="36">
        <v>8.0253946878930389</v>
      </c>
      <c r="G59" s="37"/>
      <c r="H59" s="38">
        <f t="shared" si="4"/>
        <v>2049</v>
      </c>
      <c r="I59" s="36">
        <v>2.1176331574660101</v>
      </c>
      <c r="J59" s="36">
        <v>2.1937856622789602</v>
      </c>
      <c r="K59" s="52">
        <v>3.6595909618980384E-2</v>
      </c>
      <c r="L59" s="36">
        <v>0.27455838858994325</v>
      </c>
      <c r="M59" s="36">
        <v>1.8430747688760669</v>
      </c>
      <c r="N59" s="36">
        <v>0.73139135438268066</v>
      </c>
      <c r="O59" s="39">
        <v>21.434959562028659</v>
      </c>
      <c r="P59" s="36">
        <v>1.9171298504760625</v>
      </c>
      <c r="Q59" s="39">
        <v>185.48887854674561</v>
      </c>
      <c r="R59" s="52">
        <v>3.1980841128749243E-2</v>
      </c>
      <c r="S59" s="37"/>
      <c r="T59" s="38">
        <f t="shared" si="5"/>
        <v>2049</v>
      </c>
      <c r="U59" s="36">
        <v>9.8684694567691054</v>
      </c>
      <c r="V59" s="52">
        <v>0.18225492570734106</v>
      </c>
      <c r="W59" s="37"/>
      <c r="X59" s="38">
        <f t="shared" si="6"/>
        <v>2049</v>
      </c>
      <c r="Y59" s="36">
        <v>14.258272960047124</v>
      </c>
      <c r="AA59" s="38">
        <f t="shared" si="6"/>
        <v>2049</v>
      </c>
      <c r="AB59" s="36">
        <v>19.041523867802219</v>
      </c>
      <c r="AC59" s="36">
        <v>20.224011194752496</v>
      </c>
      <c r="AE59" s="38"/>
      <c r="AF59" s="36"/>
      <c r="AG59" s="1"/>
      <c r="AH59" s="38"/>
      <c r="AI59" s="37"/>
      <c r="AJ59" s="37"/>
      <c r="AL59" s="38">
        <f t="shared" si="9"/>
        <v>2049</v>
      </c>
      <c r="AM59" s="41">
        <v>108.68706505304037</v>
      </c>
      <c r="AN59" s="37">
        <v>9.3454054215855855</v>
      </c>
      <c r="AO59" s="41">
        <v>229.49898180783106</v>
      </c>
      <c r="AP59" s="37">
        <v>19.733360430595962</v>
      </c>
      <c r="AQ59" s="37">
        <v>4.8242600000000007</v>
      </c>
      <c r="AR59" s="37">
        <v>8.860753846153846E-2</v>
      </c>
      <c r="AS59" s="37">
        <v>14.258272960047124</v>
      </c>
      <c r="AT59" s="37">
        <v>0.36591000000000001</v>
      </c>
      <c r="AU59" s="37">
        <v>20.099270430595961</v>
      </c>
      <c r="AV59" s="37">
        <v>0.27455838858994325</v>
      </c>
      <c r="AW59" s="44">
        <v>12.301592525291234</v>
      </c>
      <c r="AX59" s="37">
        <v>1.0577465627937432</v>
      </c>
      <c r="AY59" s="40">
        <v>18.766965479212274</v>
      </c>
      <c r="AZ59" s="38">
        <f t="shared" si="10"/>
        <v>2049</v>
      </c>
      <c r="BA59" s="1">
        <f t="shared" si="3"/>
        <v>365</v>
      </c>
      <c r="BB59" s="33">
        <v>54788</v>
      </c>
      <c r="BM59" s="40">
        <v>4.9601706903503278</v>
      </c>
      <c r="BN59" s="37">
        <v>2.5915538626125332</v>
      </c>
      <c r="BO59" s="37">
        <v>0.47367013493017757</v>
      </c>
      <c r="BP59" s="37"/>
      <c r="BQ59" s="40">
        <v>0.91919547079797614</v>
      </c>
      <c r="BR59" s="37">
        <v>0.77971619026185635</v>
      </c>
      <c r="BS59" s="37">
        <v>0.41872149640617756</v>
      </c>
    </row>
    <row r="60" spans="1:71" x14ac:dyDescent="0.2">
      <c r="A60" s="35">
        <f t="shared" si="2"/>
        <v>2050</v>
      </c>
      <c r="B60" s="36">
        <v>6.3750509323967171</v>
      </c>
      <c r="C60" s="36">
        <v>0.51410732727452502</v>
      </c>
      <c r="D60" s="36">
        <v>6.889158259671242</v>
      </c>
      <c r="E60" s="52">
        <v>0.14125763950387632</v>
      </c>
      <c r="F60" s="36">
        <v>7.5438710066194563</v>
      </c>
      <c r="G60" s="37"/>
      <c r="H60" s="38">
        <f t="shared" si="4"/>
        <v>2050</v>
      </c>
      <c r="I60" s="36">
        <v>1.9058698417194091</v>
      </c>
      <c r="J60" s="36">
        <v>1.9744070960510642</v>
      </c>
      <c r="K60" s="52">
        <v>3.2936318657082346E-2</v>
      </c>
      <c r="L60" s="36">
        <v>0.23791625059422733</v>
      </c>
      <c r="M60" s="36">
        <v>1.6679535911251817</v>
      </c>
      <c r="N60" s="36">
        <v>0.66189763793708234</v>
      </c>
      <c r="O60" s="39">
        <v>19.398300264785863</v>
      </c>
      <c r="P60" s="36">
        <v>1.7349722717461016</v>
      </c>
      <c r="Q60" s="39">
        <v>167.86450897729748</v>
      </c>
      <c r="R60" s="52">
        <v>2.8942156720223704E-2</v>
      </c>
      <c r="S60" s="37"/>
      <c r="T60" s="38">
        <f t="shared" si="5"/>
        <v>2050</v>
      </c>
      <c r="U60" s="36">
        <v>9.2118245977446378</v>
      </c>
      <c r="V60" s="52">
        <v>0.17019979622410003</v>
      </c>
      <c r="W60" s="37"/>
      <c r="X60" s="38">
        <f t="shared" si="6"/>
        <v>2050</v>
      </c>
      <c r="Y60" s="36">
        <v>13.855054811097929</v>
      </c>
      <c r="AA60" s="38">
        <f t="shared" si="6"/>
        <v>2050</v>
      </c>
      <c r="AB60" s="36">
        <v>17.943346674889199</v>
      </c>
      <c r="AC60" s="36">
        <v>19.057636696708805</v>
      </c>
      <c r="AE60" s="38"/>
      <c r="AF60" s="36"/>
      <c r="AG60" s="1"/>
      <c r="AH60" s="38"/>
      <c r="AI60" s="37"/>
      <c r="AJ60" s="37"/>
      <c r="AL60" s="38">
        <f t="shared" si="9"/>
        <v>2050</v>
      </c>
      <c r="AM60" s="41">
        <v>105.02814365306891</v>
      </c>
      <c r="AN60" s="37">
        <v>9.0307948110979286</v>
      </c>
      <c r="AO60" s="41">
        <v>217.32000883140461</v>
      </c>
      <c r="AP60" s="37">
        <v>18.686157251195581</v>
      </c>
      <c r="AQ60" s="37">
        <v>4.8242600000000007</v>
      </c>
      <c r="AR60" s="37">
        <v>0</v>
      </c>
      <c r="AS60" s="37">
        <v>13.855054811097929</v>
      </c>
      <c r="AT60" s="37">
        <v>0.36591000000000001</v>
      </c>
      <c r="AU60" s="37">
        <v>19.052067251195581</v>
      </c>
      <c r="AV60" s="37">
        <v>0.23791625059422733</v>
      </c>
      <c r="AW60" s="44">
        <v>12.894420302443224</v>
      </c>
      <c r="AX60" s="37">
        <v>1.1087205763063821</v>
      </c>
      <c r="AY60" s="40">
        <v>17.70543042429497</v>
      </c>
      <c r="AZ60" s="38">
        <f t="shared" si="10"/>
        <v>2050</v>
      </c>
      <c r="BA60" s="1">
        <f t="shared" si="3"/>
        <v>365</v>
      </c>
      <c r="BB60" s="33">
        <v>55153</v>
      </c>
      <c r="BM60" s="40">
        <v>4.7986768775004585</v>
      </c>
      <c r="BN60" s="37">
        <v>2.3662580211748554</v>
      </c>
      <c r="BO60" s="37">
        <v>0.3789361079441419</v>
      </c>
      <c r="BP60" s="37"/>
      <c r="BQ60" s="40">
        <v>0.85671677986161643</v>
      </c>
      <c r="BR60" s="37">
        <v>0.71417586473285066</v>
      </c>
      <c r="BS60" s="37">
        <v>0.33497719712494201</v>
      </c>
    </row>
    <row r="61" spans="1:71" s="45" customFormat="1" ht="5.25" x14ac:dyDescent="0.15"/>
    <row r="62" spans="1:71" x14ac:dyDescent="0.2">
      <c r="A62" s="54" t="s">
        <v>56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Z62" s="2"/>
    </row>
    <row r="63" spans="1:71" s="45" customFormat="1" ht="5.25" x14ac:dyDescent="0.15"/>
    <row r="64" spans="1:71" x14ac:dyDescent="0.2">
      <c r="A64" s="46" t="s">
        <v>57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</row>
    <row r="65" spans="1:36" ht="15" customHeight="1" x14ac:dyDescent="0.2">
      <c r="A65" s="46" t="s">
        <v>58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</row>
    <row r="66" spans="1:36" s="45" customFormat="1" ht="5.25" x14ac:dyDescent="0.15"/>
    <row r="67" spans="1:36" ht="15" customHeight="1" x14ac:dyDescent="0.2">
      <c r="A67" s="46" t="s">
        <v>59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</row>
    <row r="68" spans="1:36" s="45" customFormat="1" ht="5.25" x14ac:dyDescent="0.15"/>
    <row r="69" spans="1:36" x14ac:dyDescent="0.2">
      <c r="A69" s="46" t="s">
        <v>60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</row>
    <row r="70" spans="1:36" s="45" customFormat="1" ht="5.25" x14ac:dyDescent="0.15"/>
    <row r="71" spans="1:36" x14ac:dyDescent="0.2">
      <c r="A71" s="46" t="s">
        <v>61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:36" x14ac:dyDescent="0.2">
      <c r="F72" s="37"/>
      <c r="I72" s="37"/>
      <c r="K72" s="51"/>
      <c r="L72" s="51"/>
      <c r="Y72" s="50"/>
    </row>
    <row r="73" spans="1:36" x14ac:dyDescent="0.2">
      <c r="F73" s="37"/>
      <c r="I73" s="37"/>
      <c r="K73" s="51"/>
      <c r="L73" s="51"/>
      <c r="Y73" s="50"/>
    </row>
    <row r="74" spans="1:36" x14ac:dyDescent="0.2">
      <c r="F74" s="37"/>
      <c r="I74" s="37"/>
      <c r="K74" s="51"/>
      <c r="L74" s="51"/>
      <c r="Y74" s="50"/>
    </row>
    <row r="75" spans="1:36" x14ac:dyDescent="0.2">
      <c r="F75" s="37"/>
      <c r="I75" s="37"/>
      <c r="K75" s="51"/>
      <c r="L75" s="51"/>
      <c r="Y75" s="50"/>
    </row>
    <row r="76" spans="1:36" x14ac:dyDescent="0.2">
      <c r="F76" s="37"/>
      <c r="I76" s="37"/>
      <c r="K76" s="51"/>
      <c r="L76" s="51"/>
      <c r="Y76" s="50"/>
    </row>
  </sheetData>
  <mergeCells count="2">
    <mergeCell ref="Y5:Y6"/>
    <mergeCell ref="A62:W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NSTA September 2023 oil and gas production projections and latest DESNZ and CCC demand projections</dc:title>
  <dc:creator>Mike Earp</dc:creator>
  <cp:lastModifiedBy>Mike Earp</cp:lastModifiedBy>
  <dcterms:created xsi:type="dcterms:W3CDTF">2023-10-17T14:02:19Z</dcterms:created>
  <dcterms:modified xsi:type="dcterms:W3CDTF">2023-10-17T14:12:26Z</dcterms:modified>
</cp:coreProperties>
</file>