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E84AEDF1-9CB2-4C0D-B10C-0FFC129FDB38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Liz Ditchburn" sheetId="15" r:id="rId1"/>
    <sheet name="Tim Eggar" sheetId="8" r:id="rId2"/>
    <sheet name="Sheet1" sheetId="13" state="hidden" r:id="rId3"/>
    <sheet name="Iain Lanaghan" sheetId="9" r:id="rId4"/>
    <sheet name="Sarah Deasley" sheetId="10" r:id="rId5"/>
    <sheet name="Malcolm Brown" sheetId="11" r:id="rId6"/>
    <sheet name="Sara Vaughan" sheetId="12" r:id="rId7"/>
    <sheet name="Nic Granger" sheetId="16" r:id="rId8"/>
    <sheet name="Stuart Payne" sheetId="17" r:id="rId9"/>
  </sheets>
  <definedNames>
    <definedName name="_xlnm._FilterDatabase" localSheetId="1" hidden="1">'Tim Eggar'!#REF!</definedName>
    <definedName name="_xlnm.Print_Area" localSheetId="3">'Iain Lanaghan'!$A$1:$G$44</definedName>
    <definedName name="_xlnm.Print_Area" localSheetId="0">'Liz Ditchburn'!$A$1:$G$18</definedName>
    <definedName name="_xlnm.Print_Area" localSheetId="5">'Malcolm Brown'!$A$1:$G$32</definedName>
    <definedName name="_xlnm.Print_Area" localSheetId="7">'Nic Granger'!$A$1:$G$97</definedName>
    <definedName name="_xlnm.Print_Area" localSheetId="6">'Sara Vaughan'!$A$1:$G$34</definedName>
    <definedName name="_xlnm.Print_Area" localSheetId="4">'Sarah Deasley'!$A$1:$G$39</definedName>
    <definedName name="_xlnm.Print_Area" localSheetId="8">'Stuart Payne'!$A$1:$G$55</definedName>
    <definedName name="_xlnm.Print_Area" localSheetId="1">'Tim Eggar'!$A$1:$G$33</definedName>
    <definedName name="_xlnm.Print_Titles" localSheetId="3">'Iain Lanaghan'!$1:$2</definedName>
    <definedName name="_xlnm.Print_Titles" localSheetId="4">'Sarah Deasley'!$1:$2</definedName>
    <definedName name="_xlnm.Print_Titles" localSheetId="1">'Tim Eggar'!$1:$2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7" l="1"/>
  <c r="F36" i="17"/>
  <c r="F31" i="17"/>
  <c r="F12" i="17"/>
  <c r="F26" i="17"/>
  <c r="F91" i="16"/>
  <c r="F23" i="16"/>
  <c r="F26" i="16"/>
  <c r="F47" i="16"/>
  <c r="F49" i="16"/>
  <c r="F7" i="10" l="1"/>
  <c r="F6" i="10"/>
  <c r="F8" i="9"/>
  <c r="F7" i="8"/>
  <c r="F6" i="9"/>
  <c r="F27" i="8"/>
</calcChain>
</file>

<file path=xl/sharedStrings.xml><?xml version="1.0" encoding="utf-8"?>
<sst xmlns="http://schemas.openxmlformats.org/spreadsheetml/2006/main" count="574" uniqueCount="58">
  <si>
    <t>Travel Date</t>
  </si>
  <si>
    <t>Expenses type</t>
  </si>
  <si>
    <t>Hotel Nights</t>
  </si>
  <si>
    <t>Purpose of Travel</t>
  </si>
  <si>
    <t>Amount</t>
  </si>
  <si>
    <t>UK Public Transport</t>
  </si>
  <si>
    <t>Internal Meeting</t>
  </si>
  <si>
    <t>Parking</t>
  </si>
  <si>
    <t>UK Subsistence</t>
  </si>
  <si>
    <t>UK Accommodation</t>
  </si>
  <si>
    <t>Taxi</t>
  </si>
  <si>
    <t>UK Air Travel</t>
  </si>
  <si>
    <t>External Meeting</t>
  </si>
  <si>
    <t>Conference Attendance</t>
  </si>
  <si>
    <t>Business Mileage</t>
  </si>
  <si>
    <t>Air Travel</t>
  </si>
  <si>
    <t>UK Air travel</t>
  </si>
  <si>
    <t>Foreign Subsistence</t>
  </si>
  <si>
    <t>Foreign Public Transport</t>
  </si>
  <si>
    <t>UK Parking</t>
  </si>
  <si>
    <t>Foreign Parking</t>
  </si>
  <si>
    <t>UK Taxi</t>
  </si>
  <si>
    <t>Foreign Taxi</t>
  </si>
  <si>
    <t>I. lanaghan - Voluntary Disclosure of Expenditure 2024</t>
  </si>
  <si>
    <t>S. Deasley - Voluntary Disclosure of Expenditure 2024</t>
  </si>
  <si>
    <t>External meeting</t>
  </si>
  <si>
    <t>Site Visit</t>
  </si>
  <si>
    <t>M Brown - Voluntary Disclosure of Expenditure 2024</t>
  </si>
  <si>
    <t>S. Vaughan - Voluntary Disclosure of Expenditure 2024</t>
  </si>
  <si>
    <t>UK Public Trnasport</t>
  </si>
  <si>
    <t>20/11/24</t>
  </si>
  <si>
    <t>21/11/24</t>
  </si>
  <si>
    <t>Internal meeting</t>
  </si>
  <si>
    <t>UK Accomodation</t>
  </si>
  <si>
    <t>UK Car - mileage</t>
  </si>
  <si>
    <t>Liz Ditchburn was appointed effective 22 October 2024</t>
  </si>
  <si>
    <t>Tim Eggar resigned from the board on 30th September 2024.</t>
  </si>
  <si>
    <t>L. Ditchburn - Voluntary Disclosure of Expenditure 2024</t>
  </si>
  <si>
    <t>T. Eggar - Voluntary Disclosure of Expenditure 2024</t>
  </si>
  <si>
    <t>Mileage</t>
  </si>
  <si>
    <t>Car Parking</t>
  </si>
  <si>
    <t>Attending Training</t>
  </si>
  <si>
    <t>Airport Parking</t>
  </si>
  <si>
    <t>International Air Travel</t>
  </si>
  <si>
    <t xml:space="preserve">International Air Travel </t>
  </si>
  <si>
    <t>Foreign Accommodation</t>
  </si>
  <si>
    <t>Conference Attendance (+2 non-SCS staff with conference equipment)</t>
  </si>
  <si>
    <t>Speaking at event</t>
  </si>
  <si>
    <t>N. Granger - Voluntary Disclosure of Expenditure 2024</t>
  </si>
  <si>
    <t>Conference attendance</t>
  </si>
  <si>
    <t>Delivering training</t>
  </si>
  <si>
    <t>Air travel</t>
  </si>
  <si>
    <t>Accommodation</t>
  </si>
  <si>
    <t>Foreign subsistence</t>
  </si>
  <si>
    <t>Foreign accommodation</t>
  </si>
  <si>
    <t>S. Payne - Voluntary Disclosure of Expenditure 2024</t>
  </si>
  <si>
    <t>Public transport</t>
  </si>
  <si>
    <t>UK subsistence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</si>
</sst>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5" fillId="0" borderId="1" xfId="0" applyFont="1" applyBorder="1"/>
    <xf numFmtId="164" fontId="3" fillId="2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0" xfId="0" applyFont="1"/>
    <xf numFmtId="15" fontId="5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43" fontId="0" fillId="0" borderId="0" xfId="2" applyFont="1"/>
    <xf numFmtId="43" fontId="5" fillId="0" borderId="0" xfId="2" applyFont="1"/>
    <xf numFmtId="17" fontId="4" fillId="3" borderId="1" xfId="0" applyNumberFormat="1" applyFont="1" applyFill="1" applyBorder="1" applyAlignment="1">
      <alignment horizontal="right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164" fontId="5" fillId="0" borderId="5" xfId="0" applyNumberFormat="1" applyFont="1" applyBorder="1" applyAlignment="1">
      <alignment horizontal="right" vertical="center"/>
    </xf>
    <xf numFmtId="0" fontId="5" fillId="0" borderId="6" xfId="0" applyFont="1" applyBorder="1"/>
    <xf numFmtId="164" fontId="3" fillId="2" borderId="7" xfId="0" applyNumberFormat="1" applyFont="1" applyFill="1" applyBorder="1" applyAlignment="1">
      <alignment horizontal="right" vertical="center"/>
    </xf>
    <xf numFmtId="0" fontId="5" fillId="0" borderId="9" xfId="0" applyFont="1" applyBorder="1"/>
    <xf numFmtId="0" fontId="0" fillId="0" borderId="9" xfId="0" applyBorder="1" applyAlignment="1">
      <alignment horizontal="center"/>
    </xf>
    <xf numFmtId="0" fontId="5" fillId="0" borderId="10" xfId="0" applyFont="1" applyBorder="1"/>
    <xf numFmtId="49" fontId="6" fillId="0" borderId="11" xfId="0" applyNumberFormat="1" applyFont="1" applyBorder="1"/>
    <xf numFmtId="49" fontId="6" fillId="0" borderId="1" xfId="0" applyNumberFormat="1" applyFont="1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5" fontId="5" fillId="0" borderId="1" xfId="0" applyNumberFormat="1" applyFont="1" applyBorder="1" applyAlignment="1">
      <alignment horizontal="center"/>
    </xf>
    <xf numFmtId="17" fontId="4" fillId="3" borderId="1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15" fontId="5" fillId="0" borderId="8" xfId="0" applyNumberFormat="1" applyFont="1" applyBorder="1" applyAlignment="1">
      <alignment horizontal="center"/>
    </xf>
    <xf numFmtId="15" fontId="5" fillId="0" borderId="0" xfId="0" applyNumberFormat="1" applyFont="1" applyAlignment="1">
      <alignment horizontal="center"/>
    </xf>
    <xf numFmtId="164" fontId="0" fillId="0" borderId="1" xfId="0" applyNumberFormat="1" applyBorder="1"/>
    <xf numFmtId="164" fontId="0" fillId="0" borderId="9" xfId="0" applyNumberFormat="1" applyBorder="1"/>
    <xf numFmtId="0" fontId="0" fillId="0" borderId="1" xfId="0" applyBorder="1" applyAlignment="1">
      <alignment horizontal="right"/>
    </xf>
    <xf numFmtId="8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wrapText="1"/>
    </xf>
    <xf numFmtId="15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8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7" fontId="4" fillId="3" borderId="1" xfId="0" applyNumberFormat="1" applyFont="1" applyFill="1" applyBorder="1" applyAlignment="1">
      <alignment horizontal="left" vertical="center" indent="1"/>
    </xf>
    <xf numFmtId="8" fontId="5" fillId="0" borderId="1" xfId="0" applyNumberFormat="1" applyFont="1" applyBorder="1" applyAlignment="1">
      <alignment horizontal="right" vertical="center"/>
    </xf>
    <xf numFmtId="0" fontId="3" fillId="0" borderId="0" xfId="0" applyFont="1"/>
    <xf numFmtId="14" fontId="0" fillId="0" borderId="0" xfId="0" applyNumberFormat="1"/>
    <xf numFmtId="0" fontId="7" fillId="0" borderId="0" xfId="0" applyFont="1"/>
    <xf numFmtId="0" fontId="7" fillId="0" borderId="0" xfId="0" applyFont="1" applyAlignment="1">
      <alignment horizontal="right"/>
    </xf>
    <xf numFmtId="14" fontId="5" fillId="0" borderId="1" xfId="0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/>
    <xf numFmtId="14" fontId="3" fillId="2" borderId="1" xfId="0" applyNumberFormat="1" applyFont="1" applyFill="1" applyBorder="1" applyAlignment="1">
      <alignment horizontal="center" vertical="center"/>
    </xf>
    <xf numFmtId="17" fontId="8" fillId="3" borderId="1" xfId="0" applyNumberFormat="1" applyFont="1" applyFill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/>
    </xf>
    <xf numFmtId="8" fontId="5" fillId="0" borderId="7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0" fillId="0" borderId="3" xfId="0" applyBorder="1"/>
    <xf numFmtId="0" fontId="0" fillId="0" borderId="4" xfId="0" applyBorder="1"/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E87E7-04F7-4858-A1AE-B643E44028B6}">
  <sheetPr>
    <tabColor rgb="FF92D050"/>
    <pageSetUpPr fitToPage="1"/>
  </sheetPr>
  <dimension ref="B1:F17"/>
  <sheetViews>
    <sheetView zoomScaleNormal="100" workbookViewId="0">
      <selection activeCell="I18" sqref="I18"/>
    </sheetView>
  </sheetViews>
  <sheetFormatPr defaultRowHeight="14.5" x14ac:dyDescent="0.35"/>
  <cols>
    <col min="1" max="1" width="4.453125" customWidth="1"/>
    <col min="2" max="2" width="16.7265625" style="1" customWidth="1"/>
    <col min="3" max="3" width="29.7265625" customWidth="1"/>
    <col min="4" max="4" width="14.26953125" style="1" customWidth="1"/>
    <col min="5" max="5" width="34.81640625" customWidth="1"/>
    <col min="6" max="6" width="13.26953125" customWidth="1"/>
    <col min="7" max="7" width="3.26953125" customWidth="1"/>
    <col min="8" max="9" width="10.54296875" bestFit="1" customWidth="1"/>
  </cols>
  <sheetData>
    <row r="1" spans="2:6" ht="15" thickBot="1" x14ac:dyDescent="0.4"/>
    <row r="2" spans="2:6" ht="15" thickBot="1" x14ac:dyDescent="0.4">
      <c r="B2" s="67" t="s">
        <v>37</v>
      </c>
      <c r="C2" s="68"/>
      <c r="D2" s="68"/>
      <c r="E2" s="68"/>
      <c r="F2" s="69"/>
    </row>
    <row r="3" spans="2:6" x14ac:dyDescent="0.35">
      <c r="B3" s="8"/>
      <c r="C3" s="8"/>
      <c r="D3" s="8"/>
    </row>
    <row r="4" spans="2:6" x14ac:dyDescent="0.35">
      <c r="B4" s="70" t="s">
        <v>35</v>
      </c>
      <c r="C4" s="70"/>
      <c r="D4" s="70"/>
      <c r="E4" s="12"/>
    </row>
    <row r="5" spans="2:6" x14ac:dyDescent="0.35">
      <c r="C5" s="35"/>
      <c r="D5" s="35"/>
      <c r="E5" s="12"/>
    </row>
    <row r="6" spans="2:6" x14ac:dyDescent="0.35">
      <c r="B6" s="39">
        <v>45566</v>
      </c>
      <c r="C6" s="15"/>
      <c r="E6" s="12"/>
      <c r="F6" s="7"/>
    </row>
    <row r="7" spans="2:6" x14ac:dyDescent="0.35">
      <c r="B7" s="37" t="s">
        <v>0</v>
      </c>
      <c r="C7" s="2" t="s">
        <v>1</v>
      </c>
      <c r="D7" s="4" t="s">
        <v>2</v>
      </c>
      <c r="E7" s="3" t="s">
        <v>3</v>
      </c>
      <c r="F7" s="6" t="s">
        <v>4</v>
      </c>
    </row>
    <row r="8" spans="2:6" x14ac:dyDescent="0.35">
      <c r="B8" s="38"/>
      <c r="C8" s="11"/>
      <c r="D8" s="9"/>
      <c r="E8" s="5"/>
      <c r="F8" s="10"/>
    </row>
    <row r="9" spans="2:6" x14ac:dyDescent="0.35">
      <c r="C9" s="12"/>
      <c r="E9" s="12"/>
    </row>
    <row r="10" spans="2:6" x14ac:dyDescent="0.35">
      <c r="C10" s="12"/>
      <c r="E10" s="12"/>
    </row>
    <row r="11" spans="2:6" x14ac:dyDescent="0.35">
      <c r="B11" s="39">
        <v>45597</v>
      </c>
      <c r="C11" s="15"/>
      <c r="E11" s="12"/>
      <c r="F11" s="7"/>
    </row>
    <row r="12" spans="2:6" x14ac:dyDescent="0.35">
      <c r="B12" s="37" t="s">
        <v>0</v>
      </c>
      <c r="C12" s="2" t="s">
        <v>1</v>
      </c>
      <c r="D12" s="4" t="s">
        <v>2</v>
      </c>
      <c r="E12" s="3" t="s">
        <v>3</v>
      </c>
      <c r="F12" s="6" t="s">
        <v>4</v>
      </c>
    </row>
    <row r="13" spans="2:6" x14ac:dyDescent="0.35">
      <c r="B13" s="38"/>
      <c r="C13" s="11"/>
      <c r="D13" s="9"/>
      <c r="E13" s="5"/>
      <c r="F13" s="10"/>
    </row>
    <row r="14" spans="2:6" x14ac:dyDescent="0.35">
      <c r="C14" s="12"/>
      <c r="E14" s="12"/>
    </row>
    <row r="15" spans="2:6" x14ac:dyDescent="0.35">
      <c r="B15" s="39">
        <v>45627</v>
      </c>
      <c r="C15" s="15"/>
      <c r="E15" s="12"/>
      <c r="F15" s="7"/>
    </row>
    <row r="16" spans="2:6" x14ac:dyDescent="0.35">
      <c r="B16" s="37" t="s">
        <v>0</v>
      </c>
      <c r="C16" s="2" t="s">
        <v>1</v>
      </c>
      <c r="D16" s="4" t="s">
        <v>2</v>
      </c>
      <c r="E16" s="3" t="s">
        <v>3</v>
      </c>
      <c r="F16" s="6" t="s">
        <v>4</v>
      </c>
    </row>
    <row r="17" spans="2:6" x14ac:dyDescent="0.35">
      <c r="B17" s="38">
        <v>45638</v>
      </c>
      <c r="C17" s="11" t="s">
        <v>33</v>
      </c>
      <c r="D17" s="9">
        <v>1</v>
      </c>
      <c r="E17" s="5" t="s">
        <v>6</v>
      </c>
      <c r="F17" s="10">
        <v>139</v>
      </c>
    </row>
  </sheetData>
  <mergeCells count="2">
    <mergeCell ref="B2:F2"/>
    <mergeCell ref="B4:D4"/>
  </mergeCell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O32"/>
  <sheetViews>
    <sheetView tabSelected="1" topLeftCell="A18" workbookViewId="0">
      <selection activeCell="I18" sqref="I18"/>
    </sheetView>
  </sheetViews>
  <sheetFormatPr defaultRowHeight="14.5" x14ac:dyDescent="0.35"/>
  <cols>
    <col min="1" max="1" width="4" customWidth="1"/>
    <col min="2" max="2" width="18" style="1" customWidth="1"/>
    <col min="3" max="3" width="27.81640625" style="12" customWidth="1"/>
    <col min="4" max="4" width="13.81640625" style="1" customWidth="1"/>
    <col min="5" max="5" width="32.26953125" style="12" customWidth="1"/>
    <col min="6" max="6" width="12.7265625" customWidth="1"/>
    <col min="7" max="7" width="4.54296875" customWidth="1"/>
    <col min="8" max="8" width="10.54296875" customWidth="1"/>
    <col min="9" max="9" width="10.54296875" style="19" customWidth="1"/>
    <col min="10" max="10" width="11.54296875" style="19" bestFit="1" customWidth="1"/>
    <col min="11" max="11" width="10.54296875" style="19" bestFit="1" customWidth="1"/>
    <col min="12" max="12" width="9.54296875" style="19" bestFit="1" customWidth="1"/>
    <col min="13" max="15" width="9.1796875" style="19"/>
  </cols>
  <sheetData>
    <row r="1" spans="2:6" ht="15" thickBot="1" x14ac:dyDescent="0.4">
      <c r="B1" s="14"/>
      <c r="D1" s="14"/>
      <c r="F1" s="12"/>
    </row>
    <row r="2" spans="2:6" ht="15" thickBot="1" x14ac:dyDescent="0.4">
      <c r="B2" s="71" t="s">
        <v>38</v>
      </c>
      <c r="C2" s="72"/>
      <c r="D2" s="72"/>
      <c r="E2" s="73"/>
      <c r="F2" s="74"/>
    </row>
    <row r="3" spans="2:6" x14ac:dyDescent="0.35">
      <c r="B3" s="36"/>
      <c r="C3" s="70"/>
      <c r="D3" s="70"/>
      <c r="E3" s="70"/>
      <c r="F3" s="70"/>
    </row>
    <row r="4" spans="2:6" x14ac:dyDescent="0.35">
      <c r="B4" s="39">
        <v>45474</v>
      </c>
      <c r="C4" s="15"/>
      <c r="F4" s="7"/>
    </row>
    <row r="5" spans="2:6" x14ac:dyDescent="0.35">
      <c r="B5" s="37" t="s">
        <v>0</v>
      </c>
      <c r="C5" s="2" t="s">
        <v>1</v>
      </c>
      <c r="D5" s="4" t="s">
        <v>2</v>
      </c>
      <c r="E5" s="3" t="s">
        <v>3</v>
      </c>
      <c r="F5" s="6" t="s">
        <v>4</v>
      </c>
    </row>
    <row r="6" spans="2:6" x14ac:dyDescent="0.35">
      <c r="B6" s="38">
        <v>45476</v>
      </c>
      <c r="C6" s="30" t="s">
        <v>9</v>
      </c>
      <c r="D6" s="9">
        <v>2</v>
      </c>
      <c r="E6" s="5" t="s">
        <v>6</v>
      </c>
      <c r="F6" s="10">
        <v>111.6</v>
      </c>
    </row>
    <row r="7" spans="2:6" x14ac:dyDescent="0.35">
      <c r="B7" s="38">
        <v>45476</v>
      </c>
      <c r="C7" s="11" t="s">
        <v>5</v>
      </c>
      <c r="D7" s="9"/>
      <c r="E7" s="5" t="s">
        <v>6</v>
      </c>
      <c r="F7" s="10">
        <f>2.8+36.7</f>
        <v>39.5</v>
      </c>
    </row>
    <row r="8" spans="2:6" x14ac:dyDescent="0.35">
      <c r="B8" s="38">
        <v>45476</v>
      </c>
      <c r="C8" s="11" t="s">
        <v>10</v>
      </c>
      <c r="D8" s="9"/>
      <c r="E8" s="5" t="s">
        <v>6</v>
      </c>
      <c r="F8" s="10">
        <v>30</v>
      </c>
    </row>
    <row r="9" spans="2:6" x14ac:dyDescent="0.35">
      <c r="B9" s="38">
        <v>45477</v>
      </c>
      <c r="C9" s="11" t="s">
        <v>5</v>
      </c>
      <c r="D9" s="9"/>
      <c r="E9" s="5" t="s">
        <v>6</v>
      </c>
      <c r="F9" s="43">
        <v>2.7</v>
      </c>
    </row>
    <row r="10" spans="2:6" x14ac:dyDescent="0.35">
      <c r="B10" s="38">
        <v>45477</v>
      </c>
      <c r="C10" s="11" t="s">
        <v>10</v>
      </c>
      <c r="D10" s="9"/>
      <c r="E10" s="5" t="s">
        <v>6</v>
      </c>
      <c r="F10" s="10">
        <v>12</v>
      </c>
    </row>
    <row r="11" spans="2:6" x14ac:dyDescent="0.35">
      <c r="B11" s="38">
        <v>45477</v>
      </c>
      <c r="C11" s="11" t="s">
        <v>8</v>
      </c>
      <c r="D11" s="9"/>
      <c r="E11" s="5" t="s">
        <v>6</v>
      </c>
      <c r="F11" s="10">
        <v>10</v>
      </c>
    </row>
    <row r="12" spans="2:6" x14ac:dyDescent="0.35">
      <c r="B12" s="40"/>
      <c r="C12" s="15"/>
      <c r="D12" s="14"/>
    </row>
    <row r="14" spans="2:6" x14ac:dyDescent="0.35">
      <c r="B14" s="39">
        <v>45505</v>
      </c>
      <c r="C14" s="15"/>
      <c r="F14" s="7"/>
    </row>
    <row r="15" spans="2:6" x14ac:dyDescent="0.35">
      <c r="B15" s="37" t="s">
        <v>0</v>
      </c>
      <c r="C15" s="2" t="s">
        <v>1</v>
      </c>
      <c r="D15" s="4" t="s">
        <v>2</v>
      </c>
      <c r="E15" s="3" t="s">
        <v>3</v>
      </c>
      <c r="F15" s="29" t="s">
        <v>4</v>
      </c>
    </row>
    <row r="16" spans="2:6" x14ac:dyDescent="0.35">
      <c r="B16" s="38">
        <v>45515</v>
      </c>
      <c r="C16" s="25" t="s">
        <v>15</v>
      </c>
      <c r="D16" s="26"/>
      <c r="E16" s="28" t="s">
        <v>12</v>
      </c>
      <c r="F16" s="27">
        <v>458.02</v>
      </c>
    </row>
    <row r="17" spans="2:6" x14ac:dyDescent="0.35">
      <c r="B17" s="41">
        <v>45515</v>
      </c>
      <c r="C17" s="30" t="s">
        <v>9</v>
      </c>
      <c r="D17" s="31">
        <v>2</v>
      </c>
      <c r="E17" s="32" t="s">
        <v>12</v>
      </c>
      <c r="F17" s="44">
        <v>111.6</v>
      </c>
    </row>
    <row r="18" spans="2:6" x14ac:dyDescent="0.35">
      <c r="B18" s="38">
        <v>45515</v>
      </c>
      <c r="C18" s="5" t="s">
        <v>8</v>
      </c>
      <c r="D18" s="24"/>
      <c r="E18" s="5" t="s">
        <v>12</v>
      </c>
      <c r="F18" s="43">
        <v>23.15</v>
      </c>
    </row>
    <row r="19" spans="2:6" x14ac:dyDescent="0.35">
      <c r="B19" s="38">
        <v>45515</v>
      </c>
      <c r="C19" s="5" t="s">
        <v>21</v>
      </c>
      <c r="D19" s="24"/>
      <c r="E19" s="5" t="s">
        <v>12</v>
      </c>
      <c r="F19" s="43">
        <v>75</v>
      </c>
    </row>
    <row r="20" spans="2:6" x14ac:dyDescent="0.35">
      <c r="B20" s="38">
        <v>45516</v>
      </c>
      <c r="C20" s="5" t="s">
        <v>21</v>
      </c>
      <c r="D20" s="24"/>
      <c r="E20" s="5" t="s">
        <v>12</v>
      </c>
      <c r="F20" s="43">
        <v>31.2</v>
      </c>
    </row>
    <row r="21" spans="2:6" x14ac:dyDescent="0.35">
      <c r="B21" s="38">
        <v>45516</v>
      </c>
      <c r="C21" s="5" t="s">
        <v>5</v>
      </c>
      <c r="D21" s="24"/>
      <c r="E21" s="5" t="s">
        <v>12</v>
      </c>
      <c r="F21" s="43">
        <v>16.55</v>
      </c>
    </row>
    <row r="22" spans="2:6" x14ac:dyDescent="0.35">
      <c r="B22" s="38">
        <v>45516</v>
      </c>
      <c r="C22" s="5" t="s">
        <v>5</v>
      </c>
      <c r="D22" s="24"/>
      <c r="E22" s="5" t="s">
        <v>12</v>
      </c>
      <c r="F22" s="43">
        <v>8.3000000000000007</v>
      </c>
    </row>
    <row r="23" spans="2:6" x14ac:dyDescent="0.35">
      <c r="B23" s="42"/>
    </row>
    <row r="25" spans="2:6" x14ac:dyDescent="0.35">
      <c r="B25" s="39">
        <v>45536</v>
      </c>
      <c r="C25" s="15"/>
      <c r="F25" s="7"/>
    </row>
    <row r="26" spans="2:6" x14ac:dyDescent="0.35">
      <c r="B26" s="37" t="s">
        <v>0</v>
      </c>
      <c r="C26" s="2" t="s">
        <v>1</v>
      </c>
      <c r="D26" s="4" t="s">
        <v>2</v>
      </c>
      <c r="E26" s="3" t="s">
        <v>3</v>
      </c>
      <c r="F26" s="6" t="s">
        <v>4</v>
      </c>
    </row>
    <row r="27" spans="2:6" x14ac:dyDescent="0.35">
      <c r="B27" s="38">
        <v>45552</v>
      </c>
      <c r="C27" s="11" t="s">
        <v>11</v>
      </c>
      <c r="D27" s="9"/>
      <c r="E27" s="5" t="s">
        <v>6</v>
      </c>
      <c r="F27" s="10">
        <f>135.52+60</f>
        <v>195.52</v>
      </c>
    </row>
    <row r="28" spans="2:6" x14ac:dyDescent="0.35">
      <c r="B28" s="38">
        <v>45552</v>
      </c>
      <c r="C28" s="11" t="s">
        <v>11</v>
      </c>
      <c r="D28" s="9"/>
      <c r="E28" s="5" t="s">
        <v>6</v>
      </c>
      <c r="F28" s="10">
        <v>295</v>
      </c>
    </row>
    <row r="29" spans="2:6" x14ac:dyDescent="0.35">
      <c r="B29" s="38">
        <v>45552</v>
      </c>
      <c r="C29" s="11" t="s">
        <v>21</v>
      </c>
      <c r="D29" s="9"/>
      <c r="E29" s="5" t="s">
        <v>6</v>
      </c>
      <c r="F29" s="10">
        <v>73</v>
      </c>
    </row>
    <row r="30" spans="2:6" x14ac:dyDescent="0.35">
      <c r="B30" s="38">
        <v>45559</v>
      </c>
      <c r="C30" s="11" t="s">
        <v>29</v>
      </c>
      <c r="D30" s="9"/>
      <c r="E30" s="5" t="s">
        <v>6</v>
      </c>
      <c r="F30" s="10">
        <v>5.6</v>
      </c>
    </row>
    <row r="32" spans="2:6" x14ac:dyDescent="0.35">
      <c r="B32" s="70" t="s">
        <v>36</v>
      </c>
      <c r="C32" s="70"/>
      <c r="D32" s="70"/>
    </row>
  </sheetData>
  <mergeCells count="3">
    <mergeCell ref="B2:F2"/>
    <mergeCell ref="C3:F3"/>
    <mergeCell ref="B32:D32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26D1D-043F-4CAA-8A51-B89645306AD2}">
  <sheetPr>
    <tabColor rgb="FF92D050"/>
  </sheetPr>
  <dimension ref="D4:D13"/>
  <sheetViews>
    <sheetView workbookViewId="0">
      <selection activeCell="H16" sqref="H16"/>
    </sheetView>
  </sheetViews>
  <sheetFormatPr defaultRowHeight="14.5" x14ac:dyDescent="0.35"/>
  <cols>
    <col min="4" max="4" width="22.81640625" bestFit="1" customWidth="1"/>
  </cols>
  <sheetData>
    <row r="4" spans="4:4" x14ac:dyDescent="0.35">
      <c r="D4" t="s">
        <v>9</v>
      </c>
    </row>
    <row r="5" spans="4:4" x14ac:dyDescent="0.35">
      <c r="D5" t="s">
        <v>15</v>
      </c>
    </row>
    <row r="6" spans="4:4" x14ac:dyDescent="0.35">
      <c r="D6" s="15" t="s">
        <v>8</v>
      </c>
    </row>
    <row r="7" spans="4:4" x14ac:dyDescent="0.35">
      <c r="D7" s="15" t="s">
        <v>17</v>
      </c>
    </row>
    <row r="8" spans="4:4" x14ac:dyDescent="0.35">
      <c r="D8" s="15" t="s">
        <v>5</v>
      </c>
    </row>
    <row r="9" spans="4:4" x14ac:dyDescent="0.35">
      <c r="D9" s="15" t="s">
        <v>18</v>
      </c>
    </row>
    <row r="10" spans="4:4" x14ac:dyDescent="0.35">
      <c r="D10" s="15" t="s">
        <v>19</v>
      </c>
    </row>
    <row r="11" spans="4:4" x14ac:dyDescent="0.35">
      <c r="D11" s="15" t="s">
        <v>20</v>
      </c>
    </row>
    <row r="12" spans="4:4" x14ac:dyDescent="0.35">
      <c r="D12" s="15" t="s">
        <v>21</v>
      </c>
    </row>
    <row r="13" spans="4:4" x14ac:dyDescent="0.35">
      <c r="D13" s="15" t="s">
        <v>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A7421-C2C9-40F1-88FB-23494BF32C85}">
  <sheetPr>
    <tabColor rgb="FF92D050"/>
    <pageSetUpPr fitToPage="1"/>
  </sheetPr>
  <dimension ref="B1:P43"/>
  <sheetViews>
    <sheetView workbookViewId="0">
      <selection activeCell="I18" sqref="I18"/>
    </sheetView>
  </sheetViews>
  <sheetFormatPr defaultRowHeight="14.5" x14ac:dyDescent="0.35"/>
  <cols>
    <col min="1" max="1" width="4.1796875" customWidth="1"/>
    <col min="2" max="2" width="18" style="1" customWidth="1"/>
    <col min="3" max="3" width="27.81640625" style="12" customWidth="1"/>
    <col min="4" max="4" width="12.1796875" style="1" customWidth="1"/>
    <col min="5" max="5" width="34.26953125" style="12" customWidth="1"/>
    <col min="6" max="6" width="11.453125" customWidth="1"/>
    <col min="7" max="7" width="4" customWidth="1"/>
    <col min="8" max="9" width="10.54296875" customWidth="1"/>
    <col min="10" max="10" width="10.54296875" style="19" customWidth="1"/>
    <col min="11" max="11" width="11.54296875" style="19" bestFit="1" customWidth="1"/>
    <col min="12" max="12" width="10.54296875" style="19" bestFit="1" customWidth="1"/>
    <col min="13" max="13" width="9.54296875" style="19" bestFit="1" customWidth="1"/>
    <col min="14" max="16" width="9.1796875" style="19"/>
  </cols>
  <sheetData>
    <row r="1" spans="2:7" ht="15" thickBot="1" x14ac:dyDescent="0.4">
      <c r="B1" s="14"/>
      <c r="D1" s="14"/>
      <c r="F1" s="12"/>
    </row>
    <row r="2" spans="2:7" ht="15" thickBot="1" x14ac:dyDescent="0.4">
      <c r="B2" s="71" t="s">
        <v>23</v>
      </c>
      <c r="C2" s="72"/>
      <c r="D2" s="72"/>
      <c r="E2" s="73"/>
      <c r="F2" s="74"/>
      <c r="G2" s="22"/>
    </row>
    <row r="3" spans="2:7" x14ac:dyDescent="0.35">
      <c r="B3" s="36"/>
      <c r="C3" s="70"/>
      <c r="D3" s="70"/>
      <c r="E3" s="70"/>
      <c r="F3" s="70"/>
    </row>
    <row r="4" spans="2:7" x14ac:dyDescent="0.35">
      <c r="B4" s="39">
        <v>45474</v>
      </c>
      <c r="C4" s="15"/>
      <c r="F4" s="7"/>
    </row>
    <row r="5" spans="2:7" x14ac:dyDescent="0.35">
      <c r="B5" s="37" t="s">
        <v>0</v>
      </c>
      <c r="C5" s="2" t="s">
        <v>1</v>
      </c>
      <c r="D5" s="4" t="s">
        <v>2</v>
      </c>
      <c r="E5" s="3" t="s">
        <v>3</v>
      </c>
      <c r="F5" s="6" t="s">
        <v>4</v>
      </c>
    </row>
    <row r="6" spans="2:7" x14ac:dyDescent="0.35">
      <c r="B6" s="38">
        <v>45476</v>
      </c>
      <c r="C6" s="11" t="s">
        <v>11</v>
      </c>
      <c r="D6" s="9"/>
      <c r="E6" s="5" t="s">
        <v>6</v>
      </c>
      <c r="F6" s="10">
        <f>366.52+239</f>
        <v>605.52</v>
      </c>
    </row>
    <row r="7" spans="2:7" x14ac:dyDescent="0.35">
      <c r="B7" s="38">
        <v>45476</v>
      </c>
      <c r="C7" s="11" t="s">
        <v>10</v>
      </c>
      <c r="D7" s="9"/>
      <c r="E7" s="5" t="s">
        <v>6</v>
      </c>
      <c r="F7" s="10">
        <v>20</v>
      </c>
    </row>
    <row r="8" spans="2:7" x14ac:dyDescent="0.35">
      <c r="B8" s="38">
        <v>45476</v>
      </c>
      <c r="C8" s="11" t="s">
        <v>5</v>
      </c>
      <c r="D8" s="9"/>
      <c r="E8" s="5" t="s">
        <v>6</v>
      </c>
      <c r="F8" s="10">
        <f>5.15+2.8+2.7</f>
        <v>10.65</v>
      </c>
    </row>
    <row r="9" spans="2:7" x14ac:dyDescent="0.35">
      <c r="B9" s="38">
        <v>45477</v>
      </c>
      <c r="C9" s="11" t="s">
        <v>5</v>
      </c>
      <c r="D9" s="9"/>
      <c r="E9" s="5" t="s">
        <v>6</v>
      </c>
      <c r="F9" s="10">
        <v>5.8</v>
      </c>
    </row>
    <row r="10" spans="2:7" x14ac:dyDescent="0.35">
      <c r="B10" s="38">
        <v>45477</v>
      </c>
      <c r="C10" s="11" t="s">
        <v>9</v>
      </c>
      <c r="D10" s="9">
        <v>1</v>
      </c>
      <c r="E10" s="5" t="s">
        <v>6</v>
      </c>
      <c r="F10" s="10">
        <v>195</v>
      </c>
    </row>
    <row r="11" spans="2:7" x14ac:dyDescent="0.35">
      <c r="B11" s="38">
        <v>45477</v>
      </c>
      <c r="C11" s="11" t="s">
        <v>10</v>
      </c>
      <c r="D11" s="9"/>
      <c r="E11" s="5" t="s">
        <v>6</v>
      </c>
      <c r="F11" s="10">
        <v>25</v>
      </c>
    </row>
    <row r="13" spans="2:7" x14ac:dyDescent="0.35">
      <c r="B13" s="39">
        <v>45505</v>
      </c>
      <c r="C13" s="15"/>
      <c r="F13" s="7"/>
    </row>
    <row r="14" spans="2:7" x14ac:dyDescent="0.35">
      <c r="B14" s="37" t="s">
        <v>0</v>
      </c>
      <c r="C14" s="2" t="s">
        <v>1</v>
      </c>
      <c r="D14" s="4" t="s">
        <v>2</v>
      </c>
      <c r="E14" s="3" t="s">
        <v>3</v>
      </c>
      <c r="F14" s="6" t="s">
        <v>4</v>
      </c>
    </row>
    <row r="15" spans="2:7" x14ac:dyDescent="0.35">
      <c r="B15" s="38"/>
      <c r="C15" s="11"/>
      <c r="D15" s="9"/>
      <c r="E15" s="5"/>
      <c r="F15" s="10"/>
    </row>
    <row r="17" spans="2:6" x14ac:dyDescent="0.35">
      <c r="B17" s="39">
        <v>45536</v>
      </c>
      <c r="C17" s="15"/>
      <c r="F17" s="7"/>
    </row>
    <row r="18" spans="2:6" x14ac:dyDescent="0.35">
      <c r="B18" s="37" t="s">
        <v>0</v>
      </c>
      <c r="C18" s="2" t="s">
        <v>1</v>
      </c>
      <c r="D18" s="4" t="s">
        <v>2</v>
      </c>
      <c r="E18" s="3" t="s">
        <v>3</v>
      </c>
      <c r="F18" s="6" t="s">
        <v>4</v>
      </c>
    </row>
    <row r="19" spans="2:6" x14ac:dyDescent="0.35">
      <c r="B19" s="38">
        <v>45552</v>
      </c>
      <c r="C19" s="11" t="s">
        <v>34</v>
      </c>
      <c r="D19" s="9"/>
      <c r="E19" s="5" t="s">
        <v>12</v>
      </c>
      <c r="F19" s="10">
        <v>7.34</v>
      </c>
    </row>
    <row r="20" spans="2:6" x14ac:dyDescent="0.35">
      <c r="B20" s="38">
        <v>45552</v>
      </c>
      <c r="C20" s="11" t="s">
        <v>7</v>
      </c>
      <c r="D20" s="9"/>
      <c r="E20" s="5" t="s">
        <v>12</v>
      </c>
      <c r="F20" s="10">
        <v>19</v>
      </c>
    </row>
    <row r="21" spans="2:6" x14ac:dyDescent="0.35">
      <c r="B21" s="38">
        <v>45552</v>
      </c>
      <c r="C21" s="11" t="s">
        <v>34</v>
      </c>
      <c r="D21" s="9"/>
      <c r="E21" s="5" t="s">
        <v>6</v>
      </c>
      <c r="F21" s="10">
        <v>5.22</v>
      </c>
    </row>
    <row r="22" spans="2:6" x14ac:dyDescent="0.35">
      <c r="B22" s="38">
        <v>45554</v>
      </c>
      <c r="C22" s="11" t="s">
        <v>34</v>
      </c>
      <c r="D22" s="9"/>
      <c r="E22" s="5" t="s">
        <v>6</v>
      </c>
      <c r="F22" s="10">
        <v>10.130000000000001</v>
      </c>
    </row>
    <row r="24" spans="2:6" x14ac:dyDescent="0.35">
      <c r="B24" s="39">
        <v>45566</v>
      </c>
      <c r="C24" s="15"/>
      <c r="F24" s="7"/>
    </row>
    <row r="25" spans="2:6" x14ac:dyDescent="0.35">
      <c r="B25" s="37" t="s">
        <v>0</v>
      </c>
      <c r="C25" s="2" t="s">
        <v>1</v>
      </c>
      <c r="D25" s="4" t="s">
        <v>2</v>
      </c>
      <c r="E25" s="3" t="s">
        <v>3</v>
      </c>
      <c r="F25" s="6" t="s">
        <v>4</v>
      </c>
    </row>
    <row r="26" spans="2:6" x14ac:dyDescent="0.35">
      <c r="B26" s="38"/>
      <c r="C26" s="11"/>
      <c r="D26" s="9"/>
      <c r="E26" s="5"/>
      <c r="F26" s="10"/>
    </row>
    <row r="29" spans="2:6" x14ac:dyDescent="0.35">
      <c r="B29" s="39">
        <v>45597</v>
      </c>
      <c r="C29" s="15"/>
      <c r="F29" s="7"/>
    </row>
    <row r="30" spans="2:6" x14ac:dyDescent="0.35">
      <c r="B30" s="37" t="s">
        <v>0</v>
      </c>
      <c r="C30" s="2" t="s">
        <v>1</v>
      </c>
      <c r="D30" s="4" t="s">
        <v>2</v>
      </c>
      <c r="E30" s="3" t="s">
        <v>3</v>
      </c>
      <c r="F30" s="6" t="s">
        <v>4</v>
      </c>
    </row>
    <row r="31" spans="2:6" x14ac:dyDescent="0.35">
      <c r="B31" s="38">
        <v>45616</v>
      </c>
      <c r="C31" s="11" t="s">
        <v>15</v>
      </c>
      <c r="D31" s="9"/>
      <c r="E31" s="5" t="s">
        <v>6</v>
      </c>
      <c r="F31" s="10">
        <v>123.52</v>
      </c>
    </row>
    <row r="32" spans="2:6" x14ac:dyDescent="0.35">
      <c r="B32" s="38">
        <v>45616</v>
      </c>
      <c r="C32" s="11" t="s">
        <v>21</v>
      </c>
      <c r="D32" s="9"/>
      <c r="E32" s="5" t="s">
        <v>6</v>
      </c>
      <c r="F32" s="10">
        <v>30</v>
      </c>
    </row>
    <row r="33" spans="2:6" x14ac:dyDescent="0.35">
      <c r="B33" s="38">
        <v>45616</v>
      </c>
      <c r="C33" s="11" t="s">
        <v>5</v>
      </c>
      <c r="D33" s="9"/>
      <c r="E33" s="5" t="s">
        <v>6</v>
      </c>
      <c r="F33" s="10">
        <v>0.45</v>
      </c>
    </row>
    <row r="34" spans="2:6" x14ac:dyDescent="0.35">
      <c r="B34" s="38">
        <v>45616</v>
      </c>
      <c r="C34" s="11" t="s">
        <v>5</v>
      </c>
      <c r="D34" s="9"/>
      <c r="E34" s="5" t="s">
        <v>6</v>
      </c>
      <c r="F34" s="10">
        <v>2.8</v>
      </c>
    </row>
    <row r="35" spans="2:6" x14ac:dyDescent="0.35">
      <c r="B35" s="38">
        <v>45616</v>
      </c>
      <c r="C35" s="11" t="s">
        <v>5</v>
      </c>
      <c r="D35" s="9"/>
      <c r="E35" s="5" t="s">
        <v>6</v>
      </c>
      <c r="F35" s="10">
        <v>25.95</v>
      </c>
    </row>
    <row r="36" spans="2:6" x14ac:dyDescent="0.35">
      <c r="B36" s="38">
        <v>45616</v>
      </c>
      <c r="C36" s="11" t="s">
        <v>5</v>
      </c>
      <c r="D36" s="9"/>
      <c r="E36" s="5" t="s">
        <v>6</v>
      </c>
      <c r="F36" s="10">
        <v>1.75</v>
      </c>
    </row>
    <row r="37" spans="2:6" x14ac:dyDescent="0.35">
      <c r="B37" s="38">
        <v>45617</v>
      </c>
      <c r="C37" s="11" t="s">
        <v>21</v>
      </c>
      <c r="D37" s="9"/>
      <c r="E37" s="5" t="s">
        <v>6</v>
      </c>
      <c r="F37" s="10">
        <v>27</v>
      </c>
    </row>
    <row r="38" spans="2:6" x14ac:dyDescent="0.35">
      <c r="B38" s="38">
        <v>45617</v>
      </c>
      <c r="C38" s="11" t="s">
        <v>9</v>
      </c>
      <c r="D38" s="9"/>
      <c r="E38" s="5" t="s">
        <v>6</v>
      </c>
      <c r="F38" s="10">
        <v>195</v>
      </c>
    </row>
    <row r="39" spans="2:6" x14ac:dyDescent="0.35">
      <c r="B39" s="38">
        <v>45617</v>
      </c>
      <c r="C39" s="11" t="s">
        <v>5</v>
      </c>
      <c r="D39" s="9"/>
      <c r="E39" s="5" t="s">
        <v>6</v>
      </c>
      <c r="F39" s="10">
        <v>2.8</v>
      </c>
    </row>
    <row r="41" spans="2:6" x14ac:dyDescent="0.35">
      <c r="B41" s="39">
        <v>45627</v>
      </c>
      <c r="C41" s="15"/>
      <c r="F41" s="7"/>
    </row>
    <row r="42" spans="2:6" x14ac:dyDescent="0.35">
      <c r="B42" s="37" t="s">
        <v>0</v>
      </c>
      <c r="C42" s="2" t="s">
        <v>1</v>
      </c>
      <c r="D42" s="4" t="s">
        <v>2</v>
      </c>
      <c r="E42" s="3" t="s">
        <v>3</v>
      </c>
      <c r="F42" s="6" t="s">
        <v>4</v>
      </c>
    </row>
    <row r="43" spans="2:6" x14ac:dyDescent="0.35">
      <c r="B43" s="38"/>
      <c r="C43" s="11"/>
      <c r="D43" s="9"/>
      <c r="E43" s="5"/>
      <c r="F43" s="10"/>
    </row>
  </sheetData>
  <mergeCells count="2">
    <mergeCell ref="B2:F2"/>
    <mergeCell ref="C3:F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F7BE-77EE-480F-AD21-748D9F024732}">
  <sheetPr>
    <tabColor rgb="FF92D050"/>
    <pageSetUpPr fitToPage="1"/>
  </sheetPr>
  <dimension ref="A1:O38"/>
  <sheetViews>
    <sheetView workbookViewId="0">
      <selection activeCell="I18" sqref="I18"/>
    </sheetView>
  </sheetViews>
  <sheetFormatPr defaultRowHeight="14.5" x14ac:dyDescent="0.35"/>
  <cols>
    <col min="1" max="1" width="4.54296875" customWidth="1"/>
    <col min="2" max="2" width="18" style="1" customWidth="1"/>
    <col min="3" max="3" width="27.81640625" style="12" customWidth="1"/>
    <col min="4" max="4" width="12.1796875" style="1" customWidth="1"/>
    <col min="5" max="5" width="32.81640625" style="12" customWidth="1"/>
    <col min="6" max="6" width="11.26953125" customWidth="1"/>
    <col min="7" max="7" width="4.7265625" customWidth="1"/>
    <col min="8" max="8" width="10.54296875" customWidth="1"/>
    <col min="9" max="9" width="10.54296875" style="19" customWidth="1"/>
    <col min="10" max="10" width="11.54296875" style="19" bestFit="1" customWidth="1"/>
    <col min="11" max="11" width="10.54296875" style="19" bestFit="1" customWidth="1"/>
    <col min="12" max="12" width="9.54296875" style="19" bestFit="1" customWidth="1"/>
    <col min="13" max="15" width="9.1796875" style="19"/>
  </cols>
  <sheetData>
    <row r="1" spans="1:15" ht="15" thickBot="1" x14ac:dyDescent="0.4">
      <c r="B1" s="14"/>
      <c r="D1" s="14"/>
      <c r="F1" s="12"/>
    </row>
    <row r="2" spans="1:15" ht="15" thickBot="1" x14ac:dyDescent="0.4">
      <c r="B2" s="71" t="s">
        <v>24</v>
      </c>
      <c r="C2" s="72"/>
      <c r="D2" s="72"/>
      <c r="E2" s="73"/>
      <c r="F2" s="74"/>
    </row>
    <row r="3" spans="1:15" x14ac:dyDescent="0.35">
      <c r="B3" s="36"/>
      <c r="C3" s="70"/>
      <c r="D3" s="70"/>
      <c r="E3" s="70"/>
      <c r="F3" s="70"/>
    </row>
    <row r="4" spans="1:15" x14ac:dyDescent="0.35">
      <c r="B4" s="39">
        <v>45474</v>
      </c>
      <c r="C4" s="15"/>
      <c r="F4" s="7"/>
    </row>
    <row r="5" spans="1:15" x14ac:dyDescent="0.35">
      <c r="B5" s="37" t="s">
        <v>0</v>
      </c>
      <c r="C5" s="2" t="s">
        <v>1</v>
      </c>
      <c r="D5" s="4" t="s">
        <v>2</v>
      </c>
      <c r="E5" s="3" t="s">
        <v>3</v>
      </c>
      <c r="F5" s="6" t="s">
        <v>4</v>
      </c>
    </row>
    <row r="6" spans="1:15" x14ac:dyDescent="0.35">
      <c r="B6" s="38">
        <v>45476</v>
      </c>
      <c r="C6" s="11" t="s">
        <v>5</v>
      </c>
      <c r="D6" s="9"/>
      <c r="E6" s="5" t="s">
        <v>6</v>
      </c>
      <c r="F6" s="10">
        <f>3.1+3.1</f>
        <v>6.2</v>
      </c>
    </row>
    <row r="7" spans="1:15" s="12" customFormat="1" x14ac:dyDescent="0.35">
      <c r="A7"/>
      <c r="B7" s="38">
        <v>45476</v>
      </c>
      <c r="C7" s="11" t="s">
        <v>5</v>
      </c>
      <c r="D7" s="9"/>
      <c r="E7" s="5" t="s">
        <v>6</v>
      </c>
      <c r="F7" s="10">
        <f>3.7+3.1</f>
        <v>6.8000000000000007</v>
      </c>
      <c r="I7" s="20"/>
      <c r="J7" s="20"/>
      <c r="K7" s="20"/>
      <c r="L7" s="20"/>
      <c r="M7" s="20"/>
      <c r="N7" s="20"/>
      <c r="O7" s="20"/>
    </row>
    <row r="8" spans="1:15" s="12" customFormat="1" x14ac:dyDescent="0.35">
      <c r="A8"/>
      <c r="B8" s="38">
        <v>45491</v>
      </c>
      <c r="C8" s="11" t="s">
        <v>5</v>
      </c>
      <c r="D8" s="9"/>
      <c r="E8" s="5" t="s">
        <v>25</v>
      </c>
      <c r="F8" s="10">
        <v>12.7</v>
      </c>
      <c r="I8" s="20"/>
      <c r="J8" s="20"/>
      <c r="K8" s="20"/>
      <c r="L8" s="20"/>
      <c r="M8" s="20"/>
      <c r="N8" s="20"/>
      <c r="O8" s="20"/>
    </row>
    <row r="9" spans="1:15" s="12" customFormat="1" x14ac:dyDescent="0.35">
      <c r="A9"/>
      <c r="B9" s="38">
        <v>45491</v>
      </c>
      <c r="C9" s="11" t="s">
        <v>11</v>
      </c>
      <c r="D9" s="9"/>
      <c r="E9" s="5" t="s">
        <v>26</v>
      </c>
      <c r="F9" s="10">
        <v>159.97999999999999</v>
      </c>
      <c r="I9" s="20"/>
      <c r="J9" s="20"/>
      <c r="K9" s="20"/>
      <c r="L9" s="20"/>
      <c r="M9" s="20"/>
      <c r="N9" s="20"/>
      <c r="O9" s="20"/>
    </row>
    <row r="10" spans="1:15" x14ac:dyDescent="0.35">
      <c r="B10" s="38">
        <v>45491</v>
      </c>
      <c r="C10" s="11" t="s">
        <v>9</v>
      </c>
      <c r="D10" s="9">
        <v>1</v>
      </c>
      <c r="E10" s="5" t="s">
        <v>26</v>
      </c>
      <c r="F10" s="10">
        <v>83.6</v>
      </c>
    </row>
    <row r="11" spans="1:15" s="12" customFormat="1" x14ac:dyDescent="0.35">
      <c r="A11"/>
      <c r="B11" s="38">
        <v>45492</v>
      </c>
      <c r="C11" s="11" t="s">
        <v>11</v>
      </c>
      <c r="D11" s="9"/>
      <c r="E11" s="5" t="s">
        <v>26</v>
      </c>
      <c r="F11" s="10">
        <v>158.53</v>
      </c>
      <c r="I11" s="20"/>
      <c r="J11" s="20"/>
      <c r="K11" s="20"/>
      <c r="L11" s="20"/>
      <c r="M11" s="20"/>
      <c r="N11" s="20"/>
      <c r="O11" s="20"/>
    </row>
    <row r="12" spans="1:15" s="12" customFormat="1" x14ac:dyDescent="0.35">
      <c r="A12"/>
      <c r="B12" s="38">
        <v>45492</v>
      </c>
      <c r="C12" s="11" t="s">
        <v>10</v>
      </c>
      <c r="D12" s="9"/>
      <c r="E12" s="5" t="s">
        <v>25</v>
      </c>
      <c r="F12" s="10">
        <v>30</v>
      </c>
      <c r="I12" s="20"/>
      <c r="J12" s="20"/>
      <c r="K12" s="20"/>
      <c r="L12" s="20"/>
      <c r="M12" s="20"/>
      <c r="N12" s="20"/>
      <c r="O12" s="20"/>
    </row>
    <row r="13" spans="1:15" s="12" customFormat="1" x14ac:dyDescent="0.35">
      <c r="A13"/>
      <c r="B13" s="38">
        <v>45492</v>
      </c>
      <c r="C13" s="11" t="s">
        <v>5</v>
      </c>
      <c r="D13" s="9"/>
      <c r="E13" s="5" t="s">
        <v>25</v>
      </c>
      <c r="F13" s="10">
        <v>3.7</v>
      </c>
      <c r="I13" s="20"/>
      <c r="J13" s="20"/>
      <c r="K13" s="20"/>
      <c r="L13" s="20"/>
      <c r="M13" s="20"/>
      <c r="N13" s="20"/>
      <c r="O13" s="20"/>
    </row>
    <row r="15" spans="1:15" x14ac:dyDescent="0.35">
      <c r="B15" s="39">
        <v>45505</v>
      </c>
      <c r="C15" s="15"/>
      <c r="F15" s="7"/>
    </row>
    <row r="16" spans="1:15" x14ac:dyDescent="0.35">
      <c r="B16" s="37" t="s">
        <v>0</v>
      </c>
      <c r="C16" s="2" t="s">
        <v>1</v>
      </c>
      <c r="D16" s="4" t="s">
        <v>2</v>
      </c>
      <c r="E16" s="3" t="s">
        <v>3</v>
      </c>
      <c r="F16" s="6" t="s">
        <v>4</v>
      </c>
    </row>
    <row r="17" spans="1:15" x14ac:dyDescent="0.35">
      <c r="B17" s="38"/>
      <c r="C17" s="11"/>
      <c r="D17" s="9"/>
      <c r="E17" s="5"/>
      <c r="F17" s="10"/>
    </row>
    <row r="19" spans="1:15" x14ac:dyDescent="0.35">
      <c r="B19" s="39">
        <v>45536</v>
      </c>
      <c r="C19" s="15"/>
      <c r="F19" s="7"/>
    </row>
    <row r="20" spans="1:15" x14ac:dyDescent="0.35">
      <c r="B20" s="37" t="s">
        <v>0</v>
      </c>
      <c r="C20" s="2" t="s">
        <v>1</v>
      </c>
      <c r="D20" s="4" t="s">
        <v>2</v>
      </c>
      <c r="E20" s="3" t="s">
        <v>3</v>
      </c>
      <c r="F20" s="6" t="s">
        <v>4</v>
      </c>
    </row>
    <row r="21" spans="1:15" s="12" customFormat="1" x14ac:dyDescent="0.35">
      <c r="A21"/>
      <c r="B21" s="38">
        <v>45552</v>
      </c>
      <c r="C21" s="11" t="s">
        <v>11</v>
      </c>
      <c r="D21" s="9"/>
      <c r="E21" s="5" t="s">
        <v>6</v>
      </c>
      <c r="F21" s="10">
        <v>155.52000000000001</v>
      </c>
      <c r="I21" s="20"/>
      <c r="J21" s="20"/>
      <c r="K21" s="20"/>
      <c r="L21" s="20"/>
      <c r="M21" s="20"/>
      <c r="N21" s="20"/>
      <c r="O21" s="20"/>
    </row>
    <row r="22" spans="1:15" x14ac:dyDescent="0.35">
      <c r="A22" s="12"/>
      <c r="B22" s="38">
        <v>45552</v>
      </c>
      <c r="C22" s="11" t="s">
        <v>21</v>
      </c>
      <c r="D22" s="9"/>
      <c r="E22" s="5" t="s">
        <v>6</v>
      </c>
      <c r="F22" s="10">
        <v>61.8</v>
      </c>
    </row>
    <row r="23" spans="1:15" x14ac:dyDescent="0.35">
      <c r="A23" s="12"/>
      <c r="B23" s="38">
        <v>45552</v>
      </c>
      <c r="C23" s="11" t="s">
        <v>21</v>
      </c>
      <c r="D23" s="9"/>
      <c r="E23" s="5" t="s">
        <v>6</v>
      </c>
      <c r="F23" s="10">
        <v>32.4</v>
      </c>
    </row>
    <row r="24" spans="1:15" x14ac:dyDescent="0.35">
      <c r="A24" s="12"/>
      <c r="B24" s="38">
        <v>45554</v>
      </c>
      <c r="C24" s="11" t="s">
        <v>5</v>
      </c>
      <c r="D24" s="9"/>
      <c r="E24" s="5" t="s">
        <v>6</v>
      </c>
      <c r="F24" s="10">
        <v>3.7</v>
      </c>
    </row>
    <row r="25" spans="1:15" x14ac:dyDescent="0.35">
      <c r="B25" s="38"/>
      <c r="C25" s="11"/>
      <c r="D25" s="9"/>
      <c r="E25" s="5"/>
      <c r="F25" s="10"/>
    </row>
    <row r="27" spans="1:15" x14ac:dyDescent="0.35">
      <c r="B27" s="39">
        <v>45566</v>
      </c>
      <c r="C27" s="15"/>
      <c r="F27" s="7"/>
    </row>
    <row r="28" spans="1:15" x14ac:dyDescent="0.35">
      <c r="B28" s="37" t="s">
        <v>0</v>
      </c>
      <c r="C28" s="2" t="s">
        <v>1</v>
      </c>
      <c r="D28" s="4" t="s">
        <v>2</v>
      </c>
      <c r="E28" s="3" t="s">
        <v>3</v>
      </c>
      <c r="F28" s="6" t="s">
        <v>4</v>
      </c>
    </row>
    <row r="29" spans="1:15" x14ac:dyDescent="0.35">
      <c r="B29" s="38"/>
      <c r="C29" s="11"/>
      <c r="D29" s="9"/>
      <c r="E29" s="5"/>
      <c r="F29" s="10"/>
    </row>
    <row r="31" spans="1:15" x14ac:dyDescent="0.35">
      <c r="B31" s="39">
        <v>45597</v>
      </c>
      <c r="C31" s="15"/>
      <c r="F31" s="7"/>
    </row>
    <row r="32" spans="1:15" x14ac:dyDescent="0.35">
      <c r="B32" s="37" t="s">
        <v>0</v>
      </c>
      <c r="C32" s="2" t="s">
        <v>1</v>
      </c>
      <c r="D32" s="4" t="s">
        <v>2</v>
      </c>
      <c r="E32" s="3" t="s">
        <v>3</v>
      </c>
      <c r="F32" s="6" t="s">
        <v>4</v>
      </c>
    </row>
    <row r="33" spans="1:6" x14ac:dyDescent="0.35">
      <c r="A33" s="12"/>
      <c r="B33" s="38" t="s">
        <v>30</v>
      </c>
      <c r="C33" s="11" t="s">
        <v>5</v>
      </c>
      <c r="D33" s="9"/>
      <c r="E33" s="5" t="s">
        <v>6</v>
      </c>
      <c r="F33" s="10">
        <v>5.9</v>
      </c>
    </row>
    <row r="34" spans="1:6" x14ac:dyDescent="0.35">
      <c r="A34" s="12"/>
      <c r="B34" s="38" t="s">
        <v>31</v>
      </c>
      <c r="C34" s="11" t="s">
        <v>5</v>
      </c>
      <c r="D34" s="9"/>
      <c r="E34" s="5" t="s">
        <v>6</v>
      </c>
      <c r="F34" s="10">
        <v>6.8</v>
      </c>
    </row>
    <row r="36" spans="1:6" x14ac:dyDescent="0.35">
      <c r="B36" s="39">
        <v>45627</v>
      </c>
      <c r="C36" s="15"/>
      <c r="F36" s="7"/>
    </row>
    <row r="37" spans="1:6" x14ac:dyDescent="0.35">
      <c r="B37" s="37" t="s">
        <v>0</v>
      </c>
      <c r="C37" s="2" t="s">
        <v>1</v>
      </c>
      <c r="D37" s="4" t="s">
        <v>2</v>
      </c>
      <c r="E37" s="3" t="s">
        <v>3</v>
      </c>
      <c r="F37" s="6" t="s">
        <v>4</v>
      </c>
    </row>
    <row r="38" spans="1:6" x14ac:dyDescent="0.35">
      <c r="B38" s="38"/>
      <c r="C38" s="11"/>
      <c r="D38" s="9"/>
      <c r="E38" s="5"/>
      <c r="F38" s="10"/>
    </row>
  </sheetData>
  <mergeCells count="2">
    <mergeCell ref="B2:F2"/>
    <mergeCell ref="C3:F3"/>
  </mergeCells>
  <pageMargins left="0.70866141732283472" right="0.70866141732283472" top="0.74803149606299213" bottom="0.74803149606299213" header="0.31496062992125984" footer="0.31496062992125984"/>
  <pageSetup scale="80" orientation="portrait" r:id="rId1"/>
  <ignoredErrors>
    <ignoredError sqref="B33:B34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4BF36-3237-4C26-8DF4-D2BD4E16C3D0}">
  <sheetPr>
    <tabColor rgb="FF92D050"/>
    <pageSetUpPr fitToPage="1"/>
  </sheetPr>
  <dimension ref="B1:F31"/>
  <sheetViews>
    <sheetView zoomScaleNormal="100" workbookViewId="0">
      <selection activeCell="I18" sqref="I18"/>
    </sheetView>
  </sheetViews>
  <sheetFormatPr defaultRowHeight="14.5" x14ac:dyDescent="0.35"/>
  <cols>
    <col min="1" max="1" width="4.1796875" customWidth="1"/>
    <col min="2" max="2" width="16.7265625" style="1" customWidth="1"/>
    <col min="3" max="3" width="31.1796875" customWidth="1"/>
    <col min="4" max="4" width="12" style="1" customWidth="1"/>
    <col min="5" max="5" width="31" customWidth="1"/>
    <col min="6" max="6" width="12" customWidth="1"/>
    <col min="7" max="7" width="5.54296875" customWidth="1"/>
    <col min="8" max="9" width="10.54296875" bestFit="1" customWidth="1"/>
  </cols>
  <sheetData>
    <row r="1" spans="2:6" ht="15" thickBot="1" x14ac:dyDescent="0.4"/>
    <row r="2" spans="2:6" ht="15" thickBot="1" x14ac:dyDescent="0.4">
      <c r="B2" s="67" t="s">
        <v>27</v>
      </c>
      <c r="C2" s="68"/>
      <c r="D2" s="68"/>
      <c r="E2" s="68"/>
      <c r="F2" s="69"/>
    </row>
    <row r="3" spans="2:6" x14ac:dyDescent="0.35">
      <c r="B3" s="8"/>
      <c r="C3" s="8"/>
      <c r="D3" s="8"/>
    </row>
    <row r="4" spans="2:6" x14ac:dyDescent="0.35">
      <c r="B4" s="39">
        <v>45474</v>
      </c>
      <c r="C4" s="15"/>
      <c r="E4" s="12"/>
      <c r="F4" s="7"/>
    </row>
    <row r="5" spans="2:6" x14ac:dyDescent="0.35">
      <c r="B5" s="37" t="s">
        <v>0</v>
      </c>
      <c r="C5" s="2" t="s">
        <v>1</v>
      </c>
      <c r="D5" s="4" t="s">
        <v>2</v>
      </c>
      <c r="E5" s="3" t="s">
        <v>3</v>
      </c>
      <c r="F5" s="6" t="s">
        <v>4</v>
      </c>
    </row>
    <row r="6" spans="2:6" x14ac:dyDescent="0.35">
      <c r="B6" s="38">
        <v>45476</v>
      </c>
      <c r="C6" s="11" t="s">
        <v>5</v>
      </c>
      <c r="D6" s="9"/>
      <c r="E6" s="5" t="s">
        <v>6</v>
      </c>
      <c r="F6" s="43">
        <v>21.05</v>
      </c>
    </row>
    <row r="7" spans="2:6" x14ac:dyDescent="0.35">
      <c r="B7" s="38">
        <v>45477</v>
      </c>
      <c r="C7" s="11" t="s">
        <v>5</v>
      </c>
      <c r="D7" s="9"/>
      <c r="E7" s="5" t="s">
        <v>6</v>
      </c>
      <c r="F7" s="43">
        <v>16.55</v>
      </c>
    </row>
    <row r="8" spans="2:6" x14ac:dyDescent="0.35">
      <c r="B8" s="40"/>
      <c r="C8" s="12"/>
      <c r="E8" s="12"/>
    </row>
    <row r="9" spans="2:6" x14ac:dyDescent="0.35">
      <c r="B9" s="39">
        <v>45505</v>
      </c>
      <c r="C9" s="15"/>
      <c r="E9" s="12"/>
      <c r="F9" s="7"/>
    </row>
    <row r="10" spans="2:6" x14ac:dyDescent="0.35">
      <c r="B10" s="37" t="s">
        <v>0</v>
      </c>
      <c r="C10" s="2" t="s">
        <v>1</v>
      </c>
      <c r="D10" s="4" t="s">
        <v>2</v>
      </c>
      <c r="E10" s="3" t="s">
        <v>3</v>
      </c>
      <c r="F10" s="6" t="s">
        <v>4</v>
      </c>
    </row>
    <row r="11" spans="2:6" x14ac:dyDescent="0.35">
      <c r="B11" s="38"/>
      <c r="C11" s="11"/>
      <c r="D11" s="9"/>
      <c r="E11" s="5"/>
      <c r="F11" s="10"/>
    </row>
    <row r="12" spans="2:6" x14ac:dyDescent="0.35">
      <c r="C12" s="12"/>
      <c r="E12" s="12"/>
    </row>
    <row r="13" spans="2:6" x14ac:dyDescent="0.35">
      <c r="B13" s="39">
        <v>45536</v>
      </c>
      <c r="C13" s="15"/>
      <c r="E13" s="12"/>
      <c r="F13" s="7"/>
    </row>
    <row r="14" spans="2:6" x14ac:dyDescent="0.35">
      <c r="B14" s="37" t="s">
        <v>0</v>
      </c>
      <c r="C14" s="2" t="s">
        <v>1</v>
      </c>
      <c r="D14" s="4" t="s">
        <v>2</v>
      </c>
      <c r="E14" s="3" t="s">
        <v>3</v>
      </c>
      <c r="F14" s="6" t="s">
        <v>4</v>
      </c>
    </row>
    <row r="15" spans="2:6" x14ac:dyDescent="0.35">
      <c r="B15" s="38">
        <v>45552</v>
      </c>
      <c r="C15" s="11" t="s">
        <v>16</v>
      </c>
      <c r="D15" s="9"/>
      <c r="E15" s="5" t="s">
        <v>6</v>
      </c>
      <c r="F15" s="10">
        <v>155.52000000000001</v>
      </c>
    </row>
    <row r="16" spans="2:6" x14ac:dyDescent="0.35">
      <c r="B16" s="38">
        <v>45552</v>
      </c>
      <c r="C16" s="34" t="s">
        <v>21</v>
      </c>
      <c r="D16" s="9"/>
      <c r="E16" s="5" t="s">
        <v>6</v>
      </c>
      <c r="F16" s="10">
        <v>75</v>
      </c>
    </row>
    <row r="17" spans="2:6" x14ac:dyDescent="0.35">
      <c r="B17" s="38">
        <v>45554</v>
      </c>
      <c r="C17" s="34" t="s">
        <v>21</v>
      </c>
      <c r="D17" s="9"/>
      <c r="E17" s="5" t="s">
        <v>6</v>
      </c>
      <c r="F17" s="10">
        <v>77.5</v>
      </c>
    </row>
    <row r="18" spans="2:6" x14ac:dyDescent="0.35">
      <c r="C18" s="12"/>
      <c r="E18" s="12"/>
    </row>
    <row r="19" spans="2:6" x14ac:dyDescent="0.35">
      <c r="C19" s="12"/>
      <c r="E19" s="12"/>
    </row>
    <row r="20" spans="2:6" x14ac:dyDescent="0.35">
      <c r="B20" s="39">
        <v>45566</v>
      </c>
      <c r="C20" s="15"/>
      <c r="E20" s="12"/>
      <c r="F20" s="7"/>
    </row>
    <row r="21" spans="2:6" x14ac:dyDescent="0.35">
      <c r="B21" s="37" t="s">
        <v>0</v>
      </c>
      <c r="C21" s="2" t="s">
        <v>1</v>
      </c>
      <c r="D21" s="4" t="s">
        <v>2</v>
      </c>
      <c r="E21" s="3" t="s">
        <v>3</v>
      </c>
      <c r="F21" s="6" t="s">
        <v>4</v>
      </c>
    </row>
    <row r="22" spans="2:6" x14ac:dyDescent="0.35">
      <c r="B22" s="38"/>
      <c r="C22" s="11"/>
      <c r="D22" s="9"/>
      <c r="E22" s="5"/>
      <c r="F22" s="10"/>
    </row>
    <row r="23" spans="2:6" x14ac:dyDescent="0.35">
      <c r="C23" s="12"/>
      <c r="E23" s="12"/>
    </row>
    <row r="24" spans="2:6" x14ac:dyDescent="0.35">
      <c r="B24" s="39">
        <v>45597</v>
      </c>
      <c r="C24" s="15"/>
      <c r="E24" s="12"/>
      <c r="F24" s="7"/>
    </row>
    <row r="25" spans="2:6" x14ac:dyDescent="0.35">
      <c r="B25" s="37" t="s">
        <v>0</v>
      </c>
      <c r="C25" s="2" t="s">
        <v>1</v>
      </c>
      <c r="D25" s="4" t="s">
        <v>2</v>
      </c>
      <c r="E25" s="3" t="s">
        <v>3</v>
      </c>
      <c r="F25" s="6" t="s">
        <v>4</v>
      </c>
    </row>
    <row r="26" spans="2:6" x14ac:dyDescent="0.35">
      <c r="B26" s="38">
        <v>45616</v>
      </c>
      <c r="C26" s="11" t="s">
        <v>5</v>
      </c>
      <c r="D26" s="9"/>
      <c r="E26" s="5" t="s">
        <v>32</v>
      </c>
      <c r="F26" s="10">
        <v>11.45</v>
      </c>
    </row>
    <row r="27" spans="2:6" x14ac:dyDescent="0.35">
      <c r="B27" s="38">
        <v>45617</v>
      </c>
      <c r="C27" s="11" t="s">
        <v>5</v>
      </c>
      <c r="D27" s="9"/>
      <c r="E27" s="5" t="s">
        <v>32</v>
      </c>
      <c r="F27" s="10">
        <v>11.45</v>
      </c>
    </row>
    <row r="28" spans="2:6" x14ac:dyDescent="0.35">
      <c r="C28" s="12"/>
      <c r="E28" s="12"/>
    </row>
    <row r="29" spans="2:6" x14ac:dyDescent="0.35">
      <c r="B29" s="39">
        <v>45627</v>
      </c>
      <c r="C29" s="15"/>
      <c r="E29" s="12"/>
      <c r="F29" s="7"/>
    </row>
    <row r="30" spans="2:6" x14ac:dyDescent="0.35">
      <c r="B30" s="37" t="s">
        <v>0</v>
      </c>
      <c r="C30" s="2" t="s">
        <v>1</v>
      </c>
      <c r="D30" s="4" t="s">
        <v>2</v>
      </c>
      <c r="E30" s="3" t="s">
        <v>3</v>
      </c>
      <c r="F30" s="6" t="s">
        <v>4</v>
      </c>
    </row>
    <row r="31" spans="2:6" x14ac:dyDescent="0.35">
      <c r="B31" s="24"/>
      <c r="C31" s="23"/>
      <c r="D31" s="24"/>
      <c r="E31" s="23"/>
      <c r="F31" s="23"/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C2C86-4223-409C-B003-323B607FA884}">
  <sheetPr>
    <tabColor rgb="FF92D050"/>
    <pageSetUpPr fitToPage="1"/>
  </sheetPr>
  <dimension ref="B1:F33"/>
  <sheetViews>
    <sheetView zoomScaleNormal="100" workbookViewId="0">
      <selection activeCell="I18" sqref="I18"/>
    </sheetView>
  </sheetViews>
  <sheetFormatPr defaultRowHeight="14.5" x14ac:dyDescent="0.35"/>
  <cols>
    <col min="1" max="1" width="4.26953125" customWidth="1"/>
    <col min="2" max="2" width="16.7265625" style="16" customWidth="1"/>
    <col min="3" max="3" width="29.81640625" customWidth="1"/>
    <col min="4" max="4" width="13.54296875" style="1" customWidth="1"/>
    <col min="5" max="5" width="32.1796875" customWidth="1"/>
    <col min="6" max="6" width="11.1796875" customWidth="1"/>
    <col min="7" max="7" width="4.81640625" customWidth="1"/>
    <col min="8" max="9" width="10.54296875" bestFit="1" customWidth="1"/>
  </cols>
  <sheetData>
    <row r="1" spans="2:6" ht="15" thickBot="1" x14ac:dyDescent="0.4"/>
    <row r="2" spans="2:6" ht="15" thickBot="1" x14ac:dyDescent="0.4">
      <c r="B2" s="67" t="s">
        <v>28</v>
      </c>
      <c r="C2" s="68"/>
      <c r="D2" s="68"/>
      <c r="E2" s="68"/>
      <c r="F2" s="69"/>
    </row>
    <row r="3" spans="2:6" x14ac:dyDescent="0.35">
      <c r="B3" s="18"/>
      <c r="C3" s="8"/>
      <c r="D3" s="8"/>
    </row>
    <row r="4" spans="2:6" x14ac:dyDescent="0.35">
      <c r="B4" s="21">
        <v>45474</v>
      </c>
      <c r="C4" s="15"/>
      <c r="E4" s="12"/>
      <c r="F4" s="7"/>
    </row>
    <row r="5" spans="2:6" x14ac:dyDescent="0.35">
      <c r="B5" s="17" t="s">
        <v>0</v>
      </c>
      <c r="C5" s="2" t="s">
        <v>1</v>
      </c>
      <c r="D5" s="4" t="s">
        <v>2</v>
      </c>
      <c r="E5" s="3" t="s">
        <v>3</v>
      </c>
      <c r="F5" s="6" t="s">
        <v>4</v>
      </c>
    </row>
    <row r="6" spans="2:6" x14ac:dyDescent="0.35">
      <c r="B6" s="13">
        <v>45476</v>
      </c>
      <c r="C6" s="11" t="s">
        <v>9</v>
      </c>
      <c r="D6" s="9">
        <v>1</v>
      </c>
      <c r="E6" s="5" t="s">
        <v>6</v>
      </c>
      <c r="F6" s="43">
        <v>180</v>
      </c>
    </row>
    <row r="7" spans="2:6" x14ac:dyDescent="0.35">
      <c r="B7" s="13">
        <v>45476</v>
      </c>
      <c r="C7" s="11" t="s">
        <v>5</v>
      </c>
      <c r="D7" s="9"/>
      <c r="E7" s="5" t="s">
        <v>6</v>
      </c>
      <c r="F7" s="43">
        <v>27.9</v>
      </c>
    </row>
    <row r="8" spans="2:6" x14ac:dyDescent="0.35">
      <c r="B8" s="13">
        <v>45478</v>
      </c>
      <c r="C8" s="5" t="s">
        <v>7</v>
      </c>
      <c r="D8" s="24"/>
      <c r="E8" s="5" t="s">
        <v>6</v>
      </c>
      <c r="F8" s="43">
        <v>10</v>
      </c>
    </row>
    <row r="9" spans="2:6" x14ac:dyDescent="0.35">
      <c r="C9" s="12"/>
      <c r="E9" s="12"/>
    </row>
    <row r="10" spans="2:6" x14ac:dyDescent="0.35">
      <c r="B10" s="21">
        <v>45505</v>
      </c>
      <c r="C10" s="15"/>
      <c r="E10" s="12"/>
      <c r="F10" s="7"/>
    </row>
    <row r="11" spans="2:6" x14ac:dyDescent="0.35">
      <c r="B11" s="17" t="s">
        <v>0</v>
      </c>
      <c r="C11" s="2" t="s">
        <v>1</v>
      </c>
      <c r="D11" s="4" t="s">
        <v>2</v>
      </c>
      <c r="E11" s="3" t="s">
        <v>3</v>
      </c>
      <c r="F11" s="6" t="s">
        <v>4</v>
      </c>
    </row>
    <row r="12" spans="2:6" x14ac:dyDescent="0.35">
      <c r="B12" s="13"/>
      <c r="C12" s="11"/>
      <c r="D12" s="9"/>
      <c r="E12" s="5"/>
      <c r="F12" s="10"/>
    </row>
    <row r="13" spans="2:6" x14ac:dyDescent="0.35">
      <c r="C13" s="12"/>
      <c r="E13" s="12"/>
    </row>
    <row r="14" spans="2:6" x14ac:dyDescent="0.35">
      <c r="C14" s="12"/>
      <c r="E14" s="12"/>
    </row>
    <row r="15" spans="2:6" x14ac:dyDescent="0.35">
      <c r="B15" s="21">
        <v>45536</v>
      </c>
      <c r="C15" s="15"/>
      <c r="E15" s="12"/>
      <c r="F15" s="7"/>
    </row>
    <row r="16" spans="2:6" x14ac:dyDescent="0.35">
      <c r="B16" s="17" t="s">
        <v>0</v>
      </c>
      <c r="C16" s="2" t="s">
        <v>1</v>
      </c>
      <c r="D16" s="4" t="s">
        <v>2</v>
      </c>
      <c r="E16" s="3" t="s">
        <v>3</v>
      </c>
      <c r="F16" s="6" t="s">
        <v>4</v>
      </c>
    </row>
    <row r="17" spans="2:6" x14ac:dyDescent="0.35">
      <c r="B17" s="13">
        <v>45552</v>
      </c>
      <c r="C17" s="11" t="s">
        <v>5</v>
      </c>
      <c r="D17" s="9"/>
      <c r="E17" s="5" t="s">
        <v>6</v>
      </c>
      <c r="F17" s="10">
        <v>132.80000000000001</v>
      </c>
    </row>
    <row r="18" spans="2:6" x14ac:dyDescent="0.35">
      <c r="B18" s="13">
        <v>45554</v>
      </c>
      <c r="C18" s="11" t="s">
        <v>11</v>
      </c>
      <c r="D18" s="9"/>
      <c r="E18" s="5" t="s">
        <v>6</v>
      </c>
      <c r="F18" s="10">
        <v>130.03</v>
      </c>
    </row>
    <row r="19" spans="2:6" x14ac:dyDescent="0.35">
      <c r="C19" s="12"/>
      <c r="E19" s="12"/>
    </row>
    <row r="20" spans="2:6" x14ac:dyDescent="0.35">
      <c r="C20" s="12"/>
      <c r="E20" s="12"/>
    </row>
    <row r="21" spans="2:6" x14ac:dyDescent="0.35">
      <c r="B21" s="21">
        <v>45566</v>
      </c>
      <c r="C21" s="15"/>
      <c r="E21" s="12"/>
      <c r="F21" s="7"/>
    </row>
    <row r="22" spans="2:6" x14ac:dyDescent="0.35">
      <c r="B22" s="17" t="s">
        <v>0</v>
      </c>
      <c r="C22" s="2" t="s">
        <v>1</v>
      </c>
      <c r="D22" s="4" t="s">
        <v>2</v>
      </c>
      <c r="E22" s="3" t="s">
        <v>3</v>
      </c>
      <c r="F22" s="6" t="s">
        <v>4</v>
      </c>
    </row>
    <row r="23" spans="2:6" x14ac:dyDescent="0.35">
      <c r="B23" s="13"/>
      <c r="C23" s="11"/>
      <c r="D23" s="9"/>
      <c r="E23" s="5"/>
      <c r="F23" s="10"/>
    </row>
    <row r="24" spans="2:6" x14ac:dyDescent="0.35">
      <c r="C24" s="12"/>
      <c r="E24" s="12"/>
    </row>
    <row r="25" spans="2:6" x14ac:dyDescent="0.35">
      <c r="C25" s="12"/>
      <c r="E25" s="12"/>
    </row>
    <row r="26" spans="2:6" x14ac:dyDescent="0.35">
      <c r="B26" s="21">
        <v>45597</v>
      </c>
      <c r="C26" s="15"/>
      <c r="E26" s="12"/>
      <c r="F26" s="7"/>
    </row>
    <row r="27" spans="2:6" x14ac:dyDescent="0.35">
      <c r="B27" s="17" t="s">
        <v>0</v>
      </c>
      <c r="C27" s="2" t="s">
        <v>1</v>
      </c>
      <c r="D27" s="4" t="s">
        <v>2</v>
      </c>
      <c r="E27" s="3" t="s">
        <v>3</v>
      </c>
      <c r="F27" s="6" t="s">
        <v>4</v>
      </c>
    </row>
    <row r="28" spans="2:6" x14ac:dyDescent="0.35">
      <c r="B28" s="13">
        <v>45616</v>
      </c>
      <c r="C28" s="11" t="s">
        <v>19</v>
      </c>
      <c r="D28" s="9"/>
      <c r="E28" s="5" t="s">
        <v>32</v>
      </c>
      <c r="F28" s="10">
        <v>13.15</v>
      </c>
    </row>
    <row r="29" spans="2:6" x14ac:dyDescent="0.35">
      <c r="B29" s="13">
        <v>45617</v>
      </c>
      <c r="C29" s="11" t="s">
        <v>9</v>
      </c>
      <c r="D29" s="9">
        <v>1</v>
      </c>
      <c r="E29" s="5" t="s">
        <v>32</v>
      </c>
      <c r="F29" s="10">
        <v>162</v>
      </c>
    </row>
    <row r="30" spans="2:6" x14ac:dyDescent="0.35">
      <c r="C30" s="12"/>
      <c r="E30" s="12"/>
    </row>
    <row r="31" spans="2:6" x14ac:dyDescent="0.35">
      <c r="B31" s="21">
        <v>45627</v>
      </c>
      <c r="C31" s="15"/>
      <c r="E31" s="12"/>
      <c r="F31" s="7"/>
    </row>
    <row r="32" spans="2:6" x14ac:dyDescent="0.35">
      <c r="B32" s="17" t="s">
        <v>0</v>
      </c>
      <c r="C32" s="2" t="s">
        <v>1</v>
      </c>
      <c r="D32" s="4" t="s">
        <v>2</v>
      </c>
      <c r="E32" s="3" t="s">
        <v>3</v>
      </c>
      <c r="F32" s="6" t="s">
        <v>4</v>
      </c>
    </row>
    <row r="33" spans="2:6" x14ac:dyDescent="0.35">
      <c r="B33" s="13"/>
      <c r="C33" s="11"/>
      <c r="D33" s="9"/>
      <c r="E33" s="5"/>
      <c r="F33" s="10"/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C9E5F-3C48-4E7B-B55A-99E562F366CE}">
  <sheetPr>
    <tabColor rgb="FF92D050"/>
    <pageSetUpPr fitToPage="1"/>
  </sheetPr>
  <dimension ref="A1:F96"/>
  <sheetViews>
    <sheetView workbookViewId="0">
      <selection activeCell="I18" sqref="I18"/>
    </sheetView>
  </sheetViews>
  <sheetFormatPr defaultRowHeight="14.5" x14ac:dyDescent="0.35"/>
  <cols>
    <col min="1" max="1" width="5.1796875" customWidth="1"/>
    <col min="2" max="2" width="13.1796875" customWidth="1"/>
    <col min="3" max="3" width="26.7265625" customWidth="1"/>
    <col min="4" max="4" width="11.7265625" bestFit="1" customWidth="1"/>
    <col min="5" max="5" width="38.81640625" customWidth="1"/>
    <col min="6" max="6" width="12.1796875" style="16" customWidth="1"/>
    <col min="7" max="7" width="5.54296875" customWidth="1"/>
  </cols>
  <sheetData>
    <row r="1" spans="2:6" ht="15" thickBot="1" x14ac:dyDescent="0.4"/>
    <row r="2" spans="2:6" ht="15" thickBot="1" x14ac:dyDescent="0.4">
      <c r="B2" s="67" t="s">
        <v>48</v>
      </c>
      <c r="C2" s="68"/>
      <c r="D2" s="68"/>
      <c r="E2" s="75"/>
      <c r="F2" s="76"/>
    </row>
    <row r="3" spans="2:6" s="56" customFormat="1" x14ac:dyDescent="0.35">
      <c r="F3" s="57"/>
    </row>
    <row r="4" spans="2:6" s="56" customFormat="1" x14ac:dyDescent="0.35">
      <c r="B4" s="52">
        <v>45474</v>
      </c>
      <c r="C4" s="51"/>
      <c r="D4" s="1"/>
      <c r="E4"/>
      <c r="F4" s="50"/>
    </row>
    <row r="5" spans="2:6" ht="18" customHeight="1" x14ac:dyDescent="0.35">
      <c r="B5" s="37" t="s">
        <v>0</v>
      </c>
      <c r="C5" s="2" t="s">
        <v>1</v>
      </c>
      <c r="D5" s="4" t="s">
        <v>2</v>
      </c>
      <c r="E5" s="3" t="s">
        <v>3</v>
      </c>
      <c r="F5" s="49" t="s">
        <v>4</v>
      </c>
    </row>
    <row r="6" spans="2:6" x14ac:dyDescent="0.35">
      <c r="B6" s="48">
        <v>45476</v>
      </c>
      <c r="C6" s="11" t="s">
        <v>9</v>
      </c>
      <c r="D6" s="9">
        <v>1</v>
      </c>
      <c r="E6" s="32" t="s">
        <v>13</v>
      </c>
      <c r="F6" s="53">
        <v>160</v>
      </c>
    </row>
    <row r="7" spans="2:6" x14ac:dyDescent="0.35">
      <c r="B7" s="48">
        <v>45481</v>
      </c>
      <c r="C7" s="11" t="s">
        <v>9</v>
      </c>
      <c r="D7" s="9">
        <v>1</v>
      </c>
      <c r="E7" s="32" t="s">
        <v>13</v>
      </c>
      <c r="F7" s="53">
        <v>160</v>
      </c>
    </row>
    <row r="8" spans="2:6" x14ac:dyDescent="0.35">
      <c r="B8" s="48">
        <v>45485</v>
      </c>
      <c r="C8" s="11" t="s">
        <v>14</v>
      </c>
      <c r="D8" s="9"/>
      <c r="E8" s="32" t="s">
        <v>13</v>
      </c>
      <c r="F8" s="53">
        <v>74.25</v>
      </c>
    </row>
    <row r="9" spans="2:6" x14ac:dyDescent="0.35">
      <c r="B9" s="48">
        <v>45485</v>
      </c>
      <c r="C9" s="11" t="s">
        <v>45</v>
      </c>
      <c r="D9" s="9">
        <v>3</v>
      </c>
      <c r="E9" s="32" t="s">
        <v>13</v>
      </c>
      <c r="F9" s="53">
        <v>717.4</v>
      </c>
    </row>
    <row r="10" spans="2:6" x14ac:dyDescent="0.35">
      <c r="B10" s="48">
        <v>45485</v>
      </c>
      <c r="C10" s="11" t="s">
        <v>44</v>
      </c>
      <c r="D10" s="9"/>
      <c r="E10" s="32" t="s">
        <v>41</v>
      </c>
      <c r="F10" s="53">
        <v>17.41</v>
      </c>
    </row>
    <row r="11" spans="2:6" x14ac:dyDescent="0.35">
      <c r="B11" s="48">
        <v>45485</v>
      </c>
      <c r="C11" s="11" t="s">
        <v>43</v>
      </c>
      <c r="D11" s="9"/>
      <c r="E11" s="32" t="s">
        <v>41</v>
      </c>
      <c r="F11" s="53">
        <v>2811.29</v>
      </c>
    </row>
    <row r="12" spans="2:6" x14ac:dyDescent="0.35">
      <c r="B12" s="48">
        <v>45485</v>
      </c>
      <c r="C12" s="11" t="s">
        <v>42</v>
      </c>
      <c r="D12" s="9"/>
      <c r="E12" s="32" t="s">
        <v>41</v>
      </c>
      <c r="F12" s="53">
        <v>128.99</v>
      </c>
    </row>
    <row r="13" spans="2:6" x14ac:dyDescent="0.35">
      <c r="B13" s="48">
        <v>45485</v>
      </c>
      <c r="C13" s="11" t="s">
        <v>22</v>
      </c>
      <c r="D13" s="9"/>
      <c r="E13" s="32" t="s">
        <v>41</v>
      </c>
      <c r="F13" s="53">
        <v>46.3</v>
      </c>
    </row>
    <row r="14" spans="2:6" x14ac:dyDescent="0.35">
      <c r="B14" s="48">
        <v>45486</v>
      </c>
      <c r="C14" s="11" t="s">
        <v>17</v>
      </c>
      <c r="D14" s="9"/>
      <c r="E14" s="32" t="s">
        <v>41</v>
      </c>
      <c r="F14" s="53">
        <v>21.93</v>
      </c>
    </row>
    <row r="15" spans="2:6" x14ac:dyDescent="0.35">
      <c r="B15" s="48">
        <v>45486</v>
      </c>
      <c r="C15" s="11" t="s">
        <v>17</v>
      </c>
      <c r="D15" s="9"/>
      <c r="E15" s="32" t="s">
        <v>41</v>
      </c>
      <c r="F15" s="53">
        <v>39.92</v>
      </c>
    </row>
    <row r="16" spans="2:6" x14ac:dyDescent="0.35">
      <c r="B16" s="48">
        <v>45487</v>
      </c>
      <c r="C16" s="11" t="s">
        <v>17</v>
      </c>
      <c r="D16" s="9"/>
      <c r="E16" s="32" t="s">
        <v>41</v>
      </c>
      <c r="F16" s="53">
        <v>21.93</v>
      </c>
    </row>
    <row r="17" spans="2:6" x14ac:dyDescent="0.35">
      <c r="B17" s="48">
        <v>45490</v>
      </c>
      <c r="C17" s="11" t="s">
        <v>17</v>
      </c>
      <c r="D17" s="9"/>
      <c r="E17" s="32" t="s">
        <v>41</v>
      </c>
      <c r="F17" s="53">
        <v>37.99</v>
      </c>
    </row>
    <row r="18" spans="2:6" x14ac:dyDescent="0.35">
      <c r="B18" s="48">
        <v>45492</v>
      </c>
      <c r="C18" s="11" t="s">
        <v>22</v>
      </c>
      <c r="D18" s="9"/>
      <c r="E18" s="5" t="s">
        <v>41</v>
      </c>
      <c r="F18" s="53">
        <v>57.16</v>
      </c>
    </row>
    <row r="19" spans="2:6" x14ac:dyDescent="0.35">
      <c r="B19" s="55"/>
      <c r="C19" s="54"/>
      <c r="E19" s="12"/>
    </row>
    <row r="20" spans="2:6" x14ac:dyDescent="0.35">
      <c r="B20" s="52">
        <v>45505</v>
      </c>
      <c r="C20" s="51"/>
      <c r="D20" s="1"/>
      <c r="F20" s="50"/>
    </row>
    <row r="21" spans="2:6" ht="16.5" customHeight="1" x14ac:dyDescent="0.35">
      <c r="B21" s="37" t="s">
        <v>0</v>
      </c>
      <c r="C21" s="2" t="s">
        <v>1</v>
      </c>
      <c r="D21" s="4" t="s">
        <v>2</v>
      </c>
      <c r="E21" s="3" t="s">
        <v>3</v>
      </c>
      <c r="F21" s="49" t="s">
        <v>4</v>
      </c>
    </row>
    <row r="22" spans="2:6" x14ac:dyDescent="0.35">
      <c r="B22" s="48">
        <v>45510</v>
      </c>
      <c r="C22" s="11" t="s">
        <v>15</v>
      </c>
      <c r="D22" s="9"/>
      <c r="E22" s="32" t="s">
        <v>6</v>
      </c>
      <c r="F22" s="53">
        <v>218.52</v>
      </c>
    </row>
    <row r="23" spans="2:6" x14ac:dyDescent="0.35">
      <c r="B23" s="48">
        <v>45510</v>
      </c>
      <c r="C23" s="11" t="s">
        <v>9</v>
      </c>
      <c r="D23" s="9">
        <v>1</v>
      </c>
      <c r="E23" s="32" t="s">
        <v>6</v>
      </c>
      <c r="F23" s="53">
        <f>3.6+93.15</f>
        <v>96.75</v>
      </c>
    </row>
    <row r="24" spans="2:6" x14ac:dyDescent="0.35">
      <c r="B24" s="48">
        <v>45510</v>
      </c>
      <c r="C24" s="11" t="s">
        <v>40</v>
      </c>
      <c r="D24" s="9"/>
      <c r="E24" s="32" t="s">
        <v>6</v>
      </c>
      <c r="F24" s="53">
        <v>93.99</v>
      </c>
    </row>
    <row r="25" spans="2:6" x14ac:dyDescent="0.35">
      <c r="B25" s="48">
        <v>45510</v>
      </c>
      <c r="C25" s="11" t="s">
        <v>39</v>
      </c>
      <c r="D25" s="9"/>
      <c r="E25" s="32" t="s">
        <v>6</v>
      </c>
      <c r="F25" s="53">
        <v>74.25</v>
      </c>
    </row>
    <row r="26" spans="2:6" x14ac:dyDescent="0.35">
      <c r="B26" s="48">
        <v>45511</v>
      </c>
      <c r="C26" s="11" t="s">
        <v>8</v>
      </c>
      <c r="D26" s="9"/>
      <c r="E26" s="32" t="s">
        <v>6</v>
      </c>
      <c r="F26" s="53">
        <f>6.08+10.4</f>
        <v>16.48</v>
      </c>
    </row>
    <row r="27" spans="2:6" x14ac:dyDescent="0.35">
      <c r="B27" s="48">
        <v>45523</v>
      </c>
      <c r="C27" s="11" t="s">
        <v>8</v>
      </c>
      <c r="D27" s="9"/>
      <c r="E27" s="32" t="s">
        <v>12</v>
      </c>
      <c r="F27" s="53">
        <v>9.98</v>
      </c>
    </row>
    <row r="28" spans="2:6" x14ac:dyDescent="0.35">
      <c r="B28" s="48">
        <v>45523</v>
      </c>
      <c r="C28" s="11" t="s">
        <v>39</v>
      </c>
      <c r="D28" s="9"/>
      <c r="E28" s="32" t="s">
        <v>12</v>
      </c>
      <c r="F28" s="53">
        <v>74.25</v>
      </c>
    </row>
    <row r="29" spans="2:6" x14ac:dyDescent="0.35">
      <c r="B29" s="48">
        <v>45523</v>
      </c>
      <c r="C29" s="11" t="s">
        <v>9</v>
      </c>
      <c r="D29" s="9">
        <v>2</v>
      </c>
      <c r="E29" s="32" t="s">
        <v>12</v>
      </c>
      <c r="F29" s="53">
        <v>285.60000000000002</v>
      </c>
    </row>
    <row r="30" spans="2:6" x14ac:dyDescent="0.35">
      <c r="B30" s="48">
        <v>45523</v>
      </c>
      <c r="C30" s="11" t="s">
        <v>15</v>
      </c>
      <c r="D30" s="9"/>
      <c r="E30" s="32" t="s">
        <v>12</v>
      </c>
      <c r="F30" s="53">
        <v>246.52</v>
      </c>
    </row>
    <row r="31" spans="2:6" x14ac:dyDescent="0.35">
      <c r="B31" s="48">
        <v>45523</v>
      </c>
      <c r="C31" s="11" t="s">
        <v>7</v>
      </c>
      <c r="D31" s="9"/>
      <c r="E31" s="32" t="s">
        <v>12</v>
      </c>
      <c r="F31" s="53">
        <v>106.99</v>
      </c>
    </row>
    <row r="32" spans="2:6" s="12" customFormat="1" x14ac:dyDescent="0.35">
      <c r="B32" s="48">
        <v>45525</v>
      </c>
      <c r="C32" s="11" t="s">
        <v>15</v>
      </c>
      <c r="D32" s="9"/>
      <c r="E32" s="32" t="s">
        <v>12</v>
      </c>
      <c r="F32" s="46">
        <v>404.03</v>
      </c>
    </row>
    <row r="33" spans="2:6" s="12" customFormat="1" x14ac:dyDescent="0.35">
      <c r="B33" s="48">
        <v>45525</v>
      </c>
      <c r="C33" s="47" t="s">
        <v>8</v>
      </c>
      <c r="D33" s="9"/>
      <c r="E33" s="32" t="s">
        <v>12</v>
      </c>
      <c r="F33" s="46">
        <v>11.9</v>
      </c>
    </row>
    <row r="34" spans="2:6" s="12" customFormat="1" x14ac:dyDescent="0.35">
      <c r="B34" s="48">
        <v>45525</v>
      </c>
      <c r="C34" s="47" t="s">
        <v>8</v>
      </c>
      <c r="D34" s="9"/>
      <c r="E34" s="5" t="s">
        <v>12</v>
      </c>
      <c r="F34" s="46">
        <v>4.99</v>
      </c>
    </row>
    <row r="36" spans="2:6" x14ac:dyDescent="0.35">
      <c r="B36" s="52">
        <v>45536</v>
      </c>
      <c r="C36" s="51"/>
      <c r="D36" s="1"/>
      <c r="F36" s="50"/>
    </row>
    <row r="37" spans="2:6" ht="14.25" customHeight="1" x14ac:dyDescent="0.35">
      <c r="B37" s="37" t="s">
        <v>0</v>
      </c>
      <c r="C37" s="2" t="s">
        <v>1</v>
      </c>
      <c r="D37" s="4" t="s">
        <v>2</v>
      </c>
      <c r="E37" s="3" t="s">
        <v>3</v>
      </c>
      <c r="F37" s="49" t="s">
        <v>4</v>
      </c>
    </row>
    <row r="38" spans="2:6" s="12" customFormat="1" x14ac:dyDescent="0.35">
      <c r="B38" s="48">
        <v>45552</v>
      </c>
      <c r="C38" s="47" t="s">
        <v>15</v>
      </c>
      <c r="D38" s="9"/>
      <c r="E38" s="32" t="s">
        <v>6</v>
      </c>
      <c r="F38" s="46">
        <v>457.52</v>
      </c>
    </row>
    <row r="39" spans="2:6" s="12" customFormat="1" x14ac:dyDescent="0.35">
      <c r="B39" s="48">
        <v>45552</v>
      </c>
      <c r="C39" s="47" t="s">
        <v>39</v>
      </c>
      <c r="D39" s="9"/>
      <c r="E39" s="32" t="s">
        <v>6</v>
      </c>
      <c r="F39" s="46">
        <v>74.25</v>
      </c>
    </row>
    <row r="40" spans="2:6" s="12" customFormat="1" x14ac:dyDescent="0.35">
      <c r="B40" s="48">
        <v>45554</v>
      </c>
      <c r="C40" s="47" t="s">
        <v>5</v>
      </c>
      <c r="D40" s="9"/>
      <c r="E40" s="32" t="s">
        <v>13</v>
      </c>
      <c r="F40" s="46">
        <v>2.8</v>
      </c>
    </row>
    <row r="41" spans="2:6" s="12" customFormat="1" x14ac:dyDescent="0.35">
      <c r="B41" s="48">
        <v>45554</v>
      </c>
      <c r="C41" s="47" t="s">
        <v>5</v>
      </c>
      <c r="D41" s="9"/>
      <c r="E41" s="32" t="s">
        <v>13</v>
      </c>
      <c r="F41" s="46">
        <v>25</v>
      </c>
    </row>
    <row r="42" spans="2:6" s="12" customFormat="1" x14ac:dyDescent="0.35">
      <c r="B42" s="48">
        <v>45554</v>
      </c>
      <c r="C42" s="47" t="s">
        <v>21</v>
      </c>
      <c r="D42" s="9"/>
      <c r="E42" s="32" t="s">
        <v>13</v>
      </c>
      <c r="F42" s="46">
        <v>46.92</v>
      </c>
    </row>
    <row r="43" spans="2:6" s="12" customFormat="1" x14ac:dyDescent="0.35">
      <c r="B43" s="48">
        <v>45554</v>
      </c>
      <c r="C43" s="47" t="s">
        <v>9</v>
      </c>
      <c r="D43" s="9">
        <v>1</v>
      </c>
      <c r="E43" s="32" t="s">
        <v>13</v>
      </c>
      <c r="F43" s="46">
        <v>97.1</v>
      </c>
    </row>
    <row r="44" spans="2:6" s="12" customFormat="1" x14ac:dyDescent="0.35">
      <c r="B44" s="48">
        <v>45554</v>
      </c>
      <c r="C44" s="47" t="s">
        <v>7</v>
      </c>
      <c r="D44" s="9"/>
      <c r="E44" s="32" t="s">
        <v>13</v>
      </c>
      <c r="F44" s="46">
        <v>163.19999999999999</v>
      </c>
    </row>
    <row r="45" spans="2:6" s="12" customFormat="1" x14ac:dyDescent="0.35">
      <c r="B45" s="48">
        <v>45558</v>
      </c>
      <c r="C45" s="11" t="s">
        <v>39</v>
      </c>
      <c r="D45" s="9"/>
      <c r="E45" s="5" t="s">
        <v>6</v>
      </c>
      <c r="F45" s="46">
        <v>68.849999999999994</v>
      </c>
    </row>
    <row r="46" spans="2:6" s="12" customFormat="1" x14ac:dyDescent="0.35">
      <c r="B46" s="48">
        <v>45558</v>
      </c>
      <c r="C46" s="11" t="s">
        <v>9</v>
      </c>
      <c r="D46" s="9">
        <v>1</v>
      </c>
      <c r="E46" s="5" t="s">
        <v>6</v>
      </c>
      <c r="F46" s="46">
        <v>180.5</v>
      </c>
    </row>
    <row r="47" spans="2:6" s="12" customFormat="1" x14ac:dyDescent="0.35">
      <c r="B47" s="48">
        <v>45558</v>
      </c>
      <c r="C47" s="11" t="s">
        <v>8</v>
      </c>
      <c r="D47" s="9"/>
      <c r="E47" s="5" t="s">
        <v>6</v>
      </c>
      <c r="F47" s="46">
        <f>112/2</f>
        <v>56</v>
      </c>
    </row>
    <row r="48" spans="2:6" s="12" customFormat="1" x14ac:dyDescent="0.35">
      <c r="B48" s="48">
        <v>45559</v>
      </c>
      <c r="C48" s="11" t="s">
        <v>8</v>
      </c>
      <c r="D48" s="9"/>
      <c r="E48" s="5" t="s">
        <v>6</v>
      </c>
      <c r="F48" s="46">
        <v>12.5</v>
      </c>
    </row>
    <row r="49" spans="1:6" s="12" customFormat="1" x14ac:dyDescent="0.35">
      <c r="B49" s="48">
        <v>45559</v>
      </c>
      <c r="C49" s="11" t="s">
        <v>8</v>
      </c>
      <c r="D49" s="9"/>
      <c r="E49" s="5" t="s">
        <v>6</v>
      </c>
      <c r="F49" s="46">
        <f>112/2</f>
        <v>56</v>
      </c>
    </row>
    <row r="50" spans="1:6" s="12" customFormat="1" x14ac:dyDescent="0.35">
      <c r="B50" s="48">
        <v>45559</v>
      </c>
      <c r="C50" s="11" t="s">
        <v>7</v>
      </c>
      <c r="D50" s="9"/>
      <c r="E50" s="5" t="s">
        <v>6</v>
      </c>
      <c r="F50" s="46">
        <v>3.6</v>
      </c>
    </row>
    <row r="52" spans="1:6" x14ac:dyDescent="0.35">
      <c r="B52" s="52">
        <v>45566</v>
      </c>
      <c r="C52" s="51"/>
      <c r="D52" s="1"/>
      <c r="F52" s="50"/>
    </row>
    <row r="53" spans="1:6" ht="16.5" customHeight="1" x14ac:dyDescent="0.35">
      <c r="B53" s="37" t="s">
        <v>0</v>
      </c>
      <c r="C53" s="2" t="s">
        <v>1</v>
      </c>
      <c r="D53" s="4" t="s">
        <v>2</v>
      </c>
      <c r="E53" s="3" t="s">
        <v>3</v>
      </c>
      <c r="F53" s="49" t="s">
        <v>4</v>
      </c>
    </row>
    <row r="54" spans="1:6" x14ac:dyDescent="0.35">
      <c r="B54" s="48">
        <v>45566</v>
      </c>
      <c r="C54" s="47" t="s">
        <v>15</v>
      </c>
      <c r="D54" s="9"/>
      <c r="E54" s="5" t="s">
        <v>6</v>
      </c>
      <c r="F54" s="46">
        <v>319.52</v>
      </c>
    </row>
    <row r="55" spans="1:6" x14ac:dyDescent="0.35">
      <c r="A55" s="12"/>
      <c r="B55" s="48">
        <v>45566</v>
      </c>
      <c r="C55" s="47" t="s">
        <v>9</v>
      </c>
      <c r="D55" s="9">
        <v>2</v>
      </c>
      <c r="E55" s="5" t="s">
        <v>6</v>
      </c>
      <c r="F55" s="46">
        <v>343.6</v>
      </c>
    </row>
    <row r="56" spans="1:6" x14ac:dyDescent="0.35">
      <c r="A56" s="12"/>
      <c r="B56" s="48">
        <v>45567</v>
      </c>
      <c r="C56" s="33" t="s">
        <v>8</v>
      </c>
      <c r="D56" s="9"/>
      <c r="E56" s="5" t="s">
        <v>6</v>
      </c>
      <c r="F56" s="46">
        <v>7.79</v>
      </c>
    </row>
    <row r="57" spans="1:6" x14ac:dyDescent="0.35">
      <c r="A57" s="12"/>
      <c r="B57" s="48">
        <v>45568</v>
      </c>
      <c r="C57" s="47" t="s">
        <v>5</v>
      </c>
      <c r="D57" s="9"/>
      <c r="E57" s="5" t="s">
        <v>6</v>
      </c>
      <c r="F57" s="46">
        <v>97.6</v>
      </c>
    </row>
    <row r="58" spans="1:6" x14ac:dyDescent="0.35">
      <c r="A58" s="12"/>
      <c r="B58" s="48">
        <v>45568</v>
      </c>
      <c r="C58" s="33" t="s">
        <v>8</v>
      </c>
      <c r="D58" s="9"/>
      <c r="E58" s="5" t="s">
        <v>6</v>
      </c>
      <c r="F58" s="46">
        <v>11.91</v>
      </c>
    </row>
    <row r="59" spans="1:6" x14ac:dyDescent="0.35">
      <c r="B59" s="48">
        <v>45580</v>
      </c>
      <c r="C59" s="47" t="s">
        <v>9</v>
      </c>
      <c r="D59" s="9">
        <v>1</v>
      </c>
      <c r="E59" s="5" t="s">
        <v>13</v>
      </c>
      <c r="F59" s="46">
        <v>188.6</v>
      </c>
    </row>
    <row r="60" spans="1:6" x14ac:dyDescent="0.35">
      <c r="B60" s="48">
        <v>45582</v>
      </c>
      <c r="C60" s="47" t="s">
        <v>9</v>
      </c>
      <c r="D60" s="9">
        <v>1</v>
      </c>
      <c r="E60" s="5" t="s">
        <v>13</v>
      </c>
      <c r="F60" s="46">
        <v>122.6</v>
      </c>
    </row>
    <row r="61" spans="1:6" x14ac:dyDescent="0.35">
      <c r="B61" s="48">
        <v>45582</v>
      </c>
      <c r="C61" s="47" t="s">
        <v>5</v>
      </c>
      <c r="D61" s="9"/>
      <c r="E61" s="5" t="s">
        <v>13</v>
      </c>
      <c r="F61" s="46">
        <v>55.29</v>
      </c>
    </row>
    <row r="62" spans="1:6" x14ac:dyDescent="0.35">
      <c r="B62" s="48">
        <v>45583</v>
      </c>
      <c r="C62" s="47" t="s">
        <v>5</v>
      </c>
      <c r="D62" s="9"/>
      <c r="E62" s="5" t="s">
        <v>13</v>
      </c>
      <c r="F62" s="46">
        <v>2.8</v>
      </c>
    </row>
    <row r="63" spans="1:6" x14ac:dyDescent="0.35">
      <c r="B63" s="48">
        <v>45583</v>
      </c>
      <c r="C63" s="47" t="s">
        <v>5</v>
      </c>
      <c r="D63" s="9"/>
      <c r="E63" s="5" t="s">
        <v>13</v>
      </c>
      <c r="F63" s="46">
        <v>94.3</v>
      </c>
    </row>
    <row r="64" spans="1:6" x14ac:dyDescent="0.35">
      <c r="B64" s="48">
        <v>45586</v>
      </c>
      <c r="C64" s="47" t="s">
        <v>39</v>
      </c>
      <c r="D64" s="9"/>
      <c r="E64" s="5" t="s">
        <v>13</v>
      </c>
      <c r="F64" s="46">
        <v>48.6</v>
      </c>
    </row>
    <row r="65" spans="2:6" x14ac:dyDescent="0.35">
      <c r="B65" s="48">
        <v>45587</v>
      </c>
      <c r="C65" s="47" t="s">
        <v>9</v>
      </c>
      <c r="D65" s="9">
        <v>1</v>
      </c>
      <c r="E65" s="5" t="s">
        <v>13</v>
      </c>
      <c r="F65" s="46">
        <v>109</v>
      </c>
    </row>
    <row r="66" spans="2:6" x14ac:dyDescent="0.35">
      <c r="B66" s="48">
        <v>45587</v>
      </c>
      <c r="C66" s="47" t="s">
        <v>39</v>
      </c>
      <c r="D66" s="9"/>
      <c r="E66" s="5" t="s">
        <v>13</v>
      </c>
      <c r="F66" s="46">
        <v>17.329999999999998</v>
      </c>
    </row>
    <row r="67" spans="2:6" x14ac:dyDescent="0.35">
      <c r="B67" s="48">
        <v>45588</v>
      </c>
      <c r="C67" s="11" t="s">
        <v>39</v>
      </c>
      <c r="D67" s="9"/>
      <c r="E67" s="5" t="s">
        <v>13</v>
      </c>
      <c r="F67" s="46">
        <v>0.86</v>
      </c>
    </row>
    <row r="68" spans="2:6" x14ac:dyDescent="0.35">
      <c r="B68" s="48">
        <v>45589</v>
      </c>
      <c r="C68" s="23" t="s">
        <v>39</v>
      </c>
      <c r="D68" s="23"/>
      <c r="E68" s="5" t="s">
        <v>13</v>
      </c>
      <c r="F68" s="45">
        <v>34.61</v>
      </c>
    </row>
    <row r="70" spans="2:6" x14ac:dyDescent="0.35">
      <c r="B70" s="52">
        <v>45597</v>
      </c>
      <c r="C70" s="51"/>
      <c r="D70" s="1"/>
      <c r="F70" s="50"/>
    </row>
    <row r="71" spans="2:6" ht="16.5" customHeight="1" x14ac:dyDescent="0.35">
      <c r="B71" s="37" t="s">
        <v>0</v>
      </c>
      <c r="C71" s="2" t="s">
        <v>1</v>
      </c>
      <c r="D71" s="4" t="s">
        <v>2</v>
      </c>
      <c r="E71" s="3" t="s">
        <v>3</v>
      </c>
      <c r="F71" s="49" t="s">
        <v>4</v>
      </c>
    </row>
    <row r="72" spans="2:6" x14ac:dyDescent="0.35">
      <c r="B72" s="48">
        <v>45602</v>
      </c>
      <c r="C72" s="47" t="s">
        <v>5</v>
      </c>
      <c r="D72" s="9"/>
      <c r="E72" s="5" t="s">
        <v>13</v>
      </c>
      <c r="F72" s="46">
        <v>6.2</v>
      </c>
    </row>
    <row r="73" spans="2:6" x14ac:dyDescent="0.35">
      <c r="B73" s="48">
        <v>45602</v>
      </c>
      <c r="C73" s="47" t="s">
        <v>21</v>
      </c>
      <c r="D73" s="9"/>
      <c r="E73" s="5" t="s">
        <v>46</v>
      </c>
      <c r="F73" s="46">
        <v>36.799999999999997</v>
      </c>
    </row>
    <row r="74" spans="2:6" x14ac:dyDescent="0.35">
      <c r="B74" s="48">
        <v>45607</v>
      </c>
      <c r="C74" s="47" t="s">
        <v>39</v>
      </c>
      <c r="D74" s="9"/>
      <c r="E74" s="5" t="s">
        <v>13</v>
      </c>
      <c r="F74" s="46">
        <v>84.24</v>
      </c>
    </row>
    <row r="75" spans="2:6" x14ac:dyDescent="0.35">
      <c r="B75" s="48">
        <v>45611</v>
      </c>
      <c r="C75" s="47" t="s">
        <v>9</v>
      </c>
      <c r="D75" s="9">
        <v>1</v>
      </c>
      <c r="E75" s="5"/>
      <c r="F75" s="46">
        <v>108.09</v>
      </c>
    </row>
    <row r="76" spans="2:6" x14ac:dyDescent="0.35">
      <c r="B76" s="48">
        <v>45616</v>
      </c>
      <c r="C76" s="47" t="s">
        <v>9</v>
      </c>
      <c r="D76" s="9">
        <v>1</v>
      </c>
      <c r="E76" s="5" t="s">
        <v>6</v>
      </c>
      <c r="F76" s="46">
        <v>178.6</v>
      </c>
    </row>
    <row r="77" spans="2:6" x14ac:dyDescent="0.35">
      <c r="B77" s="48">
        <v>45617</v>
      </c>
      <c r="C77" s="47" t="s">
        <v>9</v>
      </c>
      <c r="D77" s="9">
        <v>1</v>
      </c>
      <c r="E77" s="5" t="s">
        <v>13</v>
      </c>
      <c r="F77" s="46">
        <v>146.6</v>
      </c>
    </row>
    <row r="78" spans="2:6" x14ac:dyDescent="0.35">
      <c r="B78" s="48">
        <v>45617</v>
      </c>
      <c r="C78" s="47" t="s">
        <v>5</v>
      </c>
      <c r="D78" s="9"/>
      <c r="E78" s="5" t="s">
        <v>13</v>
      </c>
      <c r="F78" s="46">
        <v>235</v>
      </c>
    </row>
    <row r="79" spans="2:6" x14ac:dyDescent="0.35">
      <c r="B79" s="48">
        <v>45618</v>
      </c>
      <c r="C79" s="47" t="s">
        <v>5</v>
      </c>
      <c r="D79" s="9"/>
      <c r="E79" s="5" t="s">
        <v>13</v>
      </c>
      <c r="F79" s="46">
        <v>47.5</v>
      </c>
    </row>
    <row r="80" spans="2:6" x14ac:dyDescent="0.35">
      <c r="B80" s="48">
        <v>45623</v>
      </c>
      <c r="C80" s="47" t="s">
        <v>9</v>
      </c>
      <c r="D80" s="9">
        <v>1</v>
      </c>
      <c r="E80" s="5" t="s">
        <v>13</v>
      </c>
      <c r="F80" s="46">
        <v>182.7</v>
      </c>
    </row>
    <row r="81" spans="2:6" x14ac:dyDescent="0.35">
      <c r="B81" s="48">
        <v>45624</v>
      </c>
      <c r="C81" s="47" t="s">
        <v>9</v>
      </c>
      <c r="D81" s="9">
        <v>1</v>
      </c>
      <c r="E81" s="5" t="s">
        <v>13</v>
      </c>
      <c r="F81" s="46">
        <v>178.6</v>
      </c>
    </row>
    <row r="82" spans="2:6" x14ac:dyDescent="0.35">
      <c r="B82" s="48">
        <v>45624</v>
      </c>
      <c r="C82" s="47" t="s">
        <v>5</v>
      </c>
      <c r="D82" s="9"/>
      <c r="E82" s="5"/>
      <c r="F82" s="46">
        <v>5.5</v>
      </c>
    </row>
    <row r="84" spans="2:6" x14ac:dyDescent="0.35">
      <c r="B84" s="52">
        <v>45627</v>
      </c>
      <c r="C84" s="51"/>
      <c r="D84" s="1"/>
      <c r="F84" s="50"/>
    </row>
    <row r="85" spans="2:6" ht="16.5" customHeight="1" x14ac:dyDescent="0.35">
      <c r="B85" s="37" t="s">
        <v>0</v>
      </c>
      <c r="C85" s="2" t="s">
        <v>1</v>
      </c>
      <c r="D85" s="4" t="s">
        <v>2</v>
      </c>
      <c r="E85" s="3" t="s">
        <v>3</v>
      </c>
      <c r="F85" s="49" t="s">
        <v>4</v>
      </c>
    </row>
    <row r="86" spans="2:6" x14ac:dyDescent="0.35">
      <c r="B86" s="48">
        <v>45629</v>
      </c>
      <c r="C86" s="47" t="s">
        <v>15</v>
      </c>
      <c r="D86" s="9"/>
      <c r="E86" s="5" t="s">
        <v>6</v>
      </c>
      <c r="F86" s="46">
        <v>179.52</v>
      </c>
    </row>
    <row r="87" spans="2:6" x14ac:dyDescent="0.35">
      <c r="B87" s="48">
        <v>45629</v>
      </c>
      <c r="C87" s="47" t="s">
        <v>7</v>
      </c>
      <c r="D87" s="9"/>
      <c r="E87" s="5" t="s">
        <v>6</v>
      </c>
      <c r="F87" s="46">
        <v>102.99</v>
      </c>
    </row>
    <row r="88" spans="2:6" x14ac:dyDescent="0.35">
      <c r="B88" s="48">
        <v>45629</v>
      </c>
      <c r="C88" s="47" t="s">
        <v>9</v>
      </c>
      <c r="D88" s="9">
        <v>1</v>
      </c>
      <c r="E88" s="5" t="s">
        <v>6</v>
      </c>
      <c r="F88" s="46">
        <v>120.6</v>
      </c>
    </row>
    <row r="89" spans="2:6" x14ac:dyDescent="0.35">
      <c r="B89" s="48">
        <v>45629</v>
      </c>
      <c r="C89" s="47" t="s">
        <v>39</v>
      </c>
      <c r="D89" s="9"/>
      <c r="E89" s="5" t="s">
        <v>6</v>
      </c>
      <c r="F89" s="46">
        <v>40.5</v>
      </c>
    </row>
    <row r="90" spans="2:6" x14ac:dyDescent="0.35">
      <c r="B90" s="48">
        <v>45630</v>
      </c>
      <c r="C90" s="47" t="s">
        <v>5</v>
      </c>
      <c r="D90" s="9"/>
      <c r="E90" s="5" t="s">
        <v>13</v>
      </c>
      <c r="F90" s="46">
        <v>27.8</v>
      </c>
    </row>
    <row r="91" spans="2:6" x14ac:dyDescent="0.35">
      <c r="B91" s="48">
        <v>45630</v>
      </c>
      <c r="C91" s="47" t="s">
        <v>8</v>
      </c>
      <c r="D91" s="9"/>
      <c r="E91" s="5" t="s">
        <v>13</v>
      </c>
      <c r="F91" s="46">
        <f>7.1+12.09</f>
        <v>19.189999999999998</v>
      </c>
    </row>
    <row r="92" spans="2:6" x14ac:dyDescent="0.35">
      <c r="B92" s="48">
        <v>45633</v>
      </c>
      <c r="C92" s="47" t="s">
        <v>5</v>
      </c>
      <c r="D92" s="9"/>
      <c r="E92" s="5" t="s">
        <v>6</v>
      </c>
      <c r="F92" s="46">
        <v>25</v>
      </c>
    </row>
    <row r="93" spans="2:6" x14ac:dyDescent="0.35">
      <c r="B93" s="48">
        <v>45633</v>
      </c>
      <c r="C93" s="47" t="s">
        <v>39</v>
      </c>
      <c r="D93" s="9"/>
      <c r="E93" s="5" t="s">
        <v>6</v>
      </c>
      <c r="F93" s="46">
        <v>35.549999999999997</v>
      </c>
    </row>
    <row r="94" spans="2:6" x14ac:dyDescent="0.35">
      <c r="B94" s="48">
        <v>45638</v>
      </c>
      <c r="C94" s="47" t="s">
        <v>9</v>
      </c>
      <c r="D94" s="9">
        <v>1</v>
      </c>
      <c r="E94" s="5" t="s">
        <v>13</v>
      </c>
      <c r="F94" s="46">
        <v>158.74</v>
      </c>
    </row>
    <row r="95" spans="2:6" x14ac:dyDescent="0.35">
      <c r="B95" s="48">
        <v>45644</v>
      </c>
      <c r="C95" s="47" t="s">
        <v>5</v>
      </c>
      <c r="D95" s="9"/>
      <c r="E95" s="5" t="s">
        <v>47</v>
      </c>
      <c r="F95" s="46">
        <v>2.8</v>
      </c>
    </row>
    <row r="96" spans="2:6" x14ac:dyDescent="0.35">
      <c r="B96" s="48">
        <v>45645</v>
      </c>
      <c r="C96" s="47" t="s">
        <v>5</v>
      </c>
      <c r="D96" s="9"/>
      <c r="E96" s="5" t="s">
        <v>47</v>
      </c>
      <c r="F96" s="46">
        <v>147.79</v>
      </c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scale="79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BF287-AFA9-401B-B44D-FDAA059D4BBB}">
  <sheetPr>
    <tabColor rgb="FF92D050"/>
    <pageSetUpPr fitToPage="1"/>
  </sheetPr>
  <dimension ref="A1:F54"/>
  <sheetViews>
    <sheetView zoomScale="120" zoomScaleNormal="120" workbookViewId="0">
      <selection activeCell="I18" sqref="I18"/>
    </sheetView>
  </sheetViews>
  <sheetFormatPr defaultRowHeight="14.5" x14ac:dyDescent="0.35"/>
  <cols>
    <col min="1" max="1" width="4" customWidth="1"/>
    <col min="2" max="2" width="15.26953125" style="55" customWidth="1"/>
    <col min="3" max="3" width="37" customWidth="1"/>
    <col min="4" max="4" width="12.26953125" customWidth="1"/>
    <col min="5" max="5" width="34.453125" customWidth="1"/>
    <col min="6" max="6" width="11.26953125" customWidth="1"/>
    <col min="7" max="7" width="4.54296875" customWidth="1"/>
  </cols>
  <sheetData>
    <row r="1" spans="2:6" ht="15" thickBot="1" x14ac:dyDescent="0.4"/>
    <row r="2" spans="2:6" ht="15" thickBot="1" x14ac:dyDescent="0.4">
      <c r="B2" s="67" t="s">
        <v>55</v>
      </c>
      <c r="C2" s="68"/>
      <c r="D2" s="68"/>
      <c r="E2" s="75"/>
      <c r="F2" s="76"/>
    </row>
    <row r="4" spans="2:6" x14ac:dyDescent="0.35">
      <c r="B4" s="64">
        <v>45474</v>
      </c>
      <c r="C4" s="51"/>
      <c r="D4" s="1"/>
      <c r="F4" s="50"/>
    </row>
    <row r="5" spans="2:6" x14ac:dyDescent="0.35">
      <c r="B5" s="63" t="s">
        <v>0</v>
      </c>
      <c r="C5" s="2" t="s">
        <v>1</v>
      </c>
      <c r="D5" s="4" t="s">
        <v>2</v>
      </c>
      <c r="E5" s="3" t="s">
        <v>3</v>
      </c>
      <c r="F5" s="49" t="s">
        <v>4</v>
      </c>
    </row>
    <row r="6" spans="2:6" x14ac:dyDescent="0.35">
      <c r="B6" s="58">
        <v>45475</v>
      </c>
      <c r="C6" s="11" t="s">
        <v>51</v>
      </c>
      <c r="D6" s="9"/>
      <c r="E6" s="5" t="s">
        <v>32</v>
      </c>
      <c r="F6" s="46">
        <v>801.52</v>
      </c>
    </row>
    <row r="7" spans="2:6" x14ac:dyDescent="0.35">
      <c r="B7" s="58">
        <v>45475</v>
      </c>
      <c r="C7" s="11" t="s">
        <v>7</v>
      </c>
      <c r="D7" s="9"/>
      <c r="E7" s="5" t="s">
        <v>25</v>
      </c>
      <c r="F7" s="46">
        <v>58.49</v>
      </c>
    </row>
    <row r="8" spans="2:6" s="12" customFormat="1" x14ac:dyDescent="0.35">
      <c r="B8" s="58">
        <v>45476</v>
      </c>
      <c r="C8" s="11" t="s">
        <v>52</v>
      </c>
      <c r="D8" s="9">
        <v>1</v>
      </c>
      <c r="E8" s="5" t="s">
        <v>25</v>
      </c>
      <c r="F8" s="46">
        <v>142</v>
      </c>
    </row>
    <row r="10" spans="2:6" x14ac:dyDescent="0.35">
      <c r="B10" s="64">
        <v>45505</v>
      </c>
      <c r="C10" s="51"/>
      <c r="D10" s="1"/>
      <c r="F10" s="50"/>
    </row>
    <row r="11" spans="2:6" x14ac:dyDescent="0.35">
      <c r="B11" s="63" t="s">
        <v>0</v>
      </c>
      <c r="C11" s="2" t="s">
        <v>1</v>
      </c>
      <c r="D11" s="4" t="s">
        <v>2</v>
      </c>
      <c r="E11" s="3" t="s">
        <v>3</v>
      </c>
      <c r="F11" s="49" t="s">
        <v>4</v>
      </c>
    </row>
    <row r="12" spans="2:6" x14ac:dyDescent="0.35">
      <c r="B12" s="58">
        <v>45476</v>
      </c>
      <c r="C12" s="11" t="s">
        <v>51</v>
      </c>
      <c r="D12" s="9"/>
      <c r="E12" s="5" t="s">
        <v>32</v>
      </c>
      <c r="F12" s="46">
        <f>317.02+7.5</f>
        <v>324.52</v>
      </c>
    </row>
    <row r="15" spans="2:6" x14ac:dyDescent="0.35">
      <c r="B15" s="64">
        <v>45536</v>
      </c>
      <c r="C15" s="51"/>
      <c r="D15" s="1"/>
      <c r="F15" s="50"/>
    </row>
    <row r="16" spans="2:6" x14ac:dyDescent="0.35">
      <c r="B16" s="63" t="s">
        <v>0</v>
      </c>
      <c r="C16" s="2" t="s">
        <v>1</v>
      </c>
      <c r="D16" s="4" t="s">
        <v>2</v>
      </c>
      <c r="E16" s="3" t="s">
        <v>3</v>
      </c>
      <c r="F16" s="49" t="s">
        <v>4</v>
      </c>
    </row>
    <row r="17" spans="1:6" x14ac:dyDescent="0.35">
      <c r="B17" s="58">
        <v>45554</v>
      </c>
      <c r="C17" s="62" t="s">
        <v>7</v>
      </c>
      <c r="D17" s="61"/>
      <c r="E17" s="60" t="s">
        <v>49</v>
      </c>
      <c r="F17" s="59">
        <v>80.900000000000006</v>
      </c>
    </row>
    <row r="18" spans="1:6" x14ac:dyDescent="0.35">
      <c r="B18" s="58">
        <v>45545</v>
      </c>
      <c r="C18" s="11" t="s">
        <v>51</v>
      </c>
      <c r="D18" s="9"/>
      <c r="E18" s="60" t="s">
        <v>49</v>
      </c>
      <c r="F18" s="59">
        <v>2631.22</v>
      </c>
    </row>
    <row r="19" spans="1:6" x14ac:dyDescent="0.35">
      <c r="B19" s="58">
        <v>45546</v>
      </c>
      <c r="C19" s="11" t="s">
        <v>53</v>
      </c>
      <c r="D19" s="9"/>
      <c r="E19" s="60" t="s">
        <v>49</v>
      </c>
      <c r="F19" s="46">
        <v>17.399999999999999</v>
      </c>
    </row>
    <row r="20" spans="1:6" x14ac:dyDescent="0.35">
      <c r="B20" s="58">
        <v>45548</v>
      </c>
      <c r="C20" s="11" t="s">
        <v>53</v>
      </c>
      <c r="D20" s="9"/>
      <c r="E20" s="60" t="s">
        <v>49</v>
      </c>
      <c r="F20" s="46">
        <v>11.49</v>
      </c>
    </row>
    <row r="21" spans="1:6" x14ac:dyDescent="0.35">
      <c r="B21" s="58">
        <v>45548</v>
      </c>
      <c r="C21" s="11" t="s">
        <v>53</v>
      </c>
      <c r="D21" s="9"/>
      <c r="E21" s="60" t="s">
        <v>49</v>
      </c>
      <c r="F21" s="46">
        <v>8.43</v>
      </c>
    </row>
    <row r="22" spans="1:6" x14ac:dyDescent="0.35">
      <c r="B22" s="58">
        <v>45549</v>
      </c>
      <c r="C22" s="11" t="s">
        <v>53</v>
      </c>
      <c r="D22" s="9"/>
      <c r="E22" s="60" t="s">
        <v>49</v>
      </c>
      <c r="F22" s="46">
        <v>47</v>
      </c>
    </row>
    <row r="23" spans="1:6" x14ac:dyDescent="0.35">
      <c r="B23" s="58">
        <v>45549</v>
      </c>
      <c r="C23" s="11" t="s">
        <v>53</v>
      </c>
      <c r="D23" s="9"/>
      <c r="E23" s="60" t="s">
        <v>49</v>
      </c>
      <c r="F23" s="46">
        <v>9.4</v>
      </c>
    </row>
    <row r="24" spans="1:6" x14ac:dyDescent="0.35">
      <c r="B24" s="58">
        <v>45550</v>
      </c>
      <c r="C24" s="11" t="s">
        <v>54</v>
      </c>
      <c r="D24" s="9"/>
      <c r="E24" s="60" t="s">
        <v>49</v>
      </c>
      <c r="F24" s="46">
        <v>831.52</v>
      </c>
    </row>
    <row r="25" spans="1:6" x14ac:dyDescent="0.35">
      <c r="B25" s="58">
        <v>45550</v>
      </c>
      <c r="C25" s="11" t="s">
        <v>51</v>
      </c>
      <c r="D25" s="9"/>
      <c r="E25" s="60" t="s">
        <v>49</v>
      </c>
      <c r="F25" s="46">
        <v>369.9</v>
      </c>
    </row>
    <row r="26" spans="1:6" x14ac:dyDescent="0.35">
      <c r="B26" s="58">
        <v>45559</v>
      </c>
      <c r="C26" s="11" t="s">
        <v>51</v>
      </c>
      <c r="D26" s="9"/>
      <c r="E26" s="5" t="s">
        <v>50</v>
      </c>
      <c r="F26" s="46">
        <f>7.5+148.02</f>
        <v>155.52000000000001</v>
      </c>
    </row>
    <row r="27" spans="1:6" x14ac:dyDescent="0.35">
      <c r="B27" s="58">
        <v>45559</v>
      </c>
      <c r="C27" s="11" t="s">
        <v>7</v>
      </c>
      <c r="D27" s="9"/>
      <c r="E27" s="5" t="s">
        <v>50</v>
      </c>
      <c r="F27" s="46">
        <v>64.989999999999995</v>
      </c>
    </row>
    <row r="29" spans="1:6" x14ac:dyDescent="0.35">
      <c r="B29" s="64">
        <v>45566</v>
      </c>
      <c r="C29" s="51"/>
      <c r="D29" s="1"/>
      <c r="F29" s="50"/>
    </row>
    <row r="30" spans="1:6" x14ac:dyDescent="0.35">
      <c r="B30" s="63" t="s">
        <v>0</v>
      </c>
      <c r="C30" s="2" t="s">
        <v>1</v>
      </c>
      <c r="D30" s="4" t="s">
        <v>2</v>
      </c>
      <c r="E30" s="3" t="s">
        <v>3</v>
      </c>
      <c r="F30" s="49" t="s">
        <v>4</v>
      </c>
    </row>
    <row r="31" spans="1:6" x14ac:dyDescent="0.35">
      <c r="A31" s="12"/>
      <c r="B31" s="58">
        <v>45572</v>
      </c>
      <c r="C31" s="11" t="s">
        <v>51</v>
      </c>
      <c r="D31" s="9"/>
      <c r="E31" s="5" t="s">
        <v>32</v>
      </c>
      <c r="F31" s="46">
        <f>7.5+179.02</f>
        <v>186.52</v>
      </c>
    </row>
    <row r="32" spans="1:6" x14ac:dyDescent="0.35">
      <c r="A32" s="12"/>
      <c r="B32" s="58">
        <v>45572</v>
      </c>
      <c r="C32" s="11" t="s">
        <v>56</v>
      </c>
      <c r="D32" s="9"/>
      <c r="E32" s="5" t="s">
        <v>32</v>
      </c>
      <c r="F32" s="46">
        <v>39</v>
      </c>
    </row>
    <row r="33" spans="1:6" x14ac:dyDescent="0.35">
      <c r="A33" s="12"/>
      <c r="B33" s="58">
        <v>45572</v>
      </c>
      <c r="C33" s="11" t="s">
        <v>52</v>
      </c>
      <c r="D33" s="9"/>
      <c r="E33" s="5" t="s">
        <v>32</v>
      </c>
      <c r="F33" s="46">
        <v>200</v>
      </c>
    </row>
    <row r="34" spans="1:6" x14ac:dyDescent="0.35">
      <c r="A34" s="12"/>
      <c r="B34" s="58">
        <v>45572</v>
      </c>
      <c r="C34" s="11" t="s">
        <v>57</v>
      </c>
      <c r="D34" s="9"/>
      <c r="E34" s="5" t="s">
        <v>32</v>
      </c>
      <c r="F34" s="46">
        <v>28.5</v>
      </c>
    </row>
    <row r="35" spans="1:6" x14ac:dyDescent="0.35">
      <c r="A35" s="12"/>
      <c r="B35" s="58">
        <v>45572</v>
      </c>
      <c r="C35" s="11" t="s">
        <v>7</v>
      </c>
      <c r="D35" s="9"/>
      <c r="E35" s="5" t="s">
        <v>32</v>
      </c>
      <c r="F35" s="46">
        <v>49.49</v>
      </c>
    </row>
    <row r="36" spans="1:6" x14ac:dyDescent="0.35">
      <c r="A36" s="12"/>
      <c r="B36" s="58">
        <v>45588</v>
      </c>
      <c r="C36" s="11" t="s">
        <v>51</v>
      </c>
      <c r="D36" s="9"/>
      <c r="E36" s="5" t="s">
        <v>32</v>
      </c>
      <c r="F36" s="46">
        <f>195.03+7.5</f>
        <v>202.53</v>
      </c>
    </row>
    <row r="37" spans="1:6" x14ac:dyDescent="0.35">
      <c r="A37" s="12"/>
      <c r="B37" s="58">
        <v>45589</v>
      </c>
      <c r="C37" s="11" t="s">
        <v>52</v>
      </c>
      <c r="D37" s="9"/>
      <c r="E37" s="5" t="s">
        <v>32</v>
      </c>
      <c r="F37" s="46">
        <v>162</v>
      </c>
    </row>
    <row r="38" spans="1:6" x14ac:dyDescent="0.35">
      <c r="A38" s="12"/>
      <c r="B38" s="65">
        <v>45595</v>
      </c>
      <c r="C38" s="11" t="s">
        <v>52</v>
      </c>
      <c r="D38" s="9"/>
      <c r="E38" s="5" t="s">
        <v>32</v>
      </c>
      <c r="F38" s="46">
        <v>157.5</v>
      </c>
    </row>
    <row r="39" spans="1:6" x14ac:dyDescent="0.35">
      <c r="A39" s="12"/>
      <c r="B39" s="58">
        <v>45595</v>
      </c>
      <c r="C39" s="11" t="s">
        <v>57</v>
      </c>
      <c r="D39" s="9"/>
      <c r="E39" s="5" t="s">
        <v>32</v>
      </c>
      <c r="F39" s="46">
        <v>25.35</v>
      </c>
    </row>
    <row r="40" spans="1:6" x14ac:dyDescent="0.35">
      <c r="A40" s="12"/>
      <c r="B40" s="58">
        <v>45596</v>
      </c>
      <c r="C40" s="11" t="s">
        <v>56</v>
      </c>
      <c r="D40" s="9"/>
      <c r="E40" s="5" t="s">
        <v>32</v>
      </c>
      <c r="F40" s="46">
        <v>17.760000000000002</v>
      </c>
    </row>
    <row r="41" spans="1:6" x14ac:dyDescent="0.35">
      <c r="B41"/>
    </row>
    <row r="43" spans="1:6" x14ac:dyDescent="0.35">
      <c r="B43" s="64">
        <v>45597</v>
      </c>
      <c r="C43" s="51"/>
      <c r="D43" s="1"/>
      <c r="F43" s="50"/>
    </row>
    <row r="44" spans="1:6" x14ac:dyDescent="0.35">
      <c r="B44" s="63" t="s">
        <v>0</v>
      </c>
      <c r="C44" s="2" t="s">
        <v>1</v>
      </c>
      <c r="D44" s="4" t="s">
        <v>2</v>
      </c>
      <c r="E44" s="3" t="s">
        <v>3</v>
      </c>
      <c r="F44" s="49" t="s">
        <v>4</v>
      </c>
    </row>
    <row r="45" spans="1:6" x14ac:dyDescent="0.35">
      <c r="A45" s="12"/>
      <c r="B45" s="58">
        <v>45600</v>
      </c>
      <c r="C45" s="11" t="s">
        <v>51</v>
      </c>
      <c r="D45" s="9"/>
      <c r="E45" s="5" t="s">
        <v>12</v>
      </c>
      <c r="F45" s="46">
        <f>148.02+7.5-46.02</f>
        <v>109.5</v>
      </c>
    </row>
    <row r="46" spans="1:6" x14ac:dyDescent="0.35">
      <c r="B46" s="58">
        <v>45616</v>
      </c>
      <c r="C46" s="11" t="s">
        <v>7</v>
      </c>
      <c r="D46" s="9"/>
      <c r="E46" s="5" t="s">
        <v>32</v>
      </c>
      <c r="F46" s="46">
        <v>53.89</v>
      </c>
    </row>
    <row r="47" spans="1:6" x14ac:dyDescent="0.35">
      <c r="B47" s="58">
        <v>45616</v>
      </c>
      <c r="C47" s="11" t="s">
        <v>7</v>
      </c>
      <c r="D47" s="9"/>
      <c r="E47" s="5" t="s">
        <v>32</v>
      </c>
      <c r="F47" s="46">
        <v>21.99</v>
      </c>
    </row>
    <row r="48" spans="1:6" x14ac:dyDescent="0.35">
      <c r="A48" s="12"/>
      <c r="B48" s="58">
        <v>45616</v>
      </c>
      <c r="C48" s="11" t="s">
        <v>56</v>
      </c>
      <c r="D48" s="9"/>
      <c r="E48" s="5" t="s">
        <v>32</v>
      </c>
      <c r="F48" s="46">
        <v>39</v>
      </c>
    </row>
    <row r="49" spans="2:6" x14ac:dyDescent="0.35">
      <c r="B49" s="58">
        <v>45616</v>
      </c>
      <c r="C49" s="25" t="s">
        <v>51</v>
      </c>
      <c r="D49" s="26"/>
      <c r="E49" s="5" t="s">
        <v>32</v>
      </c>
      <c r="F49" s="66">
        <v>123.52</v>
      </c>
    </row>
    <row r="50" spans="2:6" x14ac:dyDescent="0.35">
      <c r="B50" s="58">
        <v>45616</v>
      </c>
      <c r="C50" s="11" t="s">
        <v>52</v>
      </c>
      <c r="D50" s="9">
        <v>1</v>
      </c>
      <c r="E50" s="5" t="s">
        <v>32</v>
      </c>
      <c r="F50" s="46">
        <v>184.5</v>
      </c>
    </row>
    <row r="52" spans="2:6" x14ac:dyDescent="0.35">
      <c r="B52" s="64">
        <v>45627</v>
      </c>
      <c r="C52" s="51"/>
      <c r="D52" s="1"/>
      <c r="F52" s="50"/>
    </row>
    <row r="53" spans="2:6" x14ac:dyDescent="0.35">
      <c r="B53" s="63" t="s">
        <v>0</v>
      </c>
      <c r="C53" s="2" t="s">
        <v>1</v>
      </c>
      <c r="D53" s="4" t="s">
        <v>2</v>
      </c>
      <c r="E53" s="3" t="s">
        <v>3</v>
      </c>
      <c r="F53" s="49" t="s">
        <v>4</v>
      </c>
    </row>
    <row r="54" spans="2:6" x14ac:dyDescent="0.35">
      <c r="B54" s="58"/>
      <c r="C54" s="11"/>
      <c r="D54" s="9"/>
      <c r="E54" s="5"/>
      <c r="F54" s="46"/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5CB58D8DD58A4798A8E1CDF77D951B" ma:contentTypeVersion="20" ma:contentTypeDescription="Create a new document." ma:contentTypeScope="" ma:versionID="52ae13518dda4aebc0a5d433185940f8">
  <xsd:schema xmlns:xsd="http://www.w3.org/2001/XMLSchema" xmlns:xs="http://www.w3.org/2001/XMLSchema" xmlns:p="http://schemas.microsoft.com/office/2006/metadata/properties" xmlns:ns2="93d5b4ae-fd5f-4a77-a5e5-125ec09ad000" xmlns:ns3="3fe1ab92-911c-466d-a1e5-9bc39b70a99e" xmlns:ns4="bd79969b-c608-4b7b-b6e2-397e1f86b16f" xmlns:ns5="277a810b-a058-4e5c-8322-fe69649f0387" targetNamespace="http://schemas.microsoft.com/office/2006/metadata/properties" ma:root="true" ma:fieldsID="b0aa4e593804e96fa7780efbc11aa194" ns2:_="" ns3:_="" ns4:_="" ns5:_="">
    <xsd:import namespace="93d5b4ae-fd5f-4a77-a5e5-125ec09ad000"/>
    <xsd:import namespace="3fe1ab92-911c-466d-a1e5-9bc39b70a99e"/>
    <xsd:import namespace="bd79969b-c608-4b7b-b6e2-397e1f86b16f"/>
    <xsd:import namespace="277a810b-a058-4e5c-8322-fe69649f0387"/>
    <xsd:element name="properties">
      <xsd:complexType>
        <xsd:sequence>
          <xsd:element name="documentManagement">
            <xsd:complexType>
              <xsd:all>
                <xsd:element ref="ns2:Sign_x002d_off_x0020_status" minOccurs="0"/>
                <xsd:element ref="ns2:lbe9068ba2144257836c503922dbb604" minOccurs="0"/>
                <xsd:element ref="ns3:TaxCatchAll" minOccurs="0"/>
                <xsd:element ref="ns4:Approval_x0020_Status" minOccurs="0"/>
                <xsd:element ref="ns4:Approved_x0020_by" minOccurs="0"/>
                <xsd:element ref="ns4:Approval_x0020_Date" minOccurs="0"/>
                <xsd:element ref="ns5:MediaServiceMetadata" minOccurs="0"/>
                <xsd:element ref="ns5:MediaServiceFastMetadata" minOccurs="0"/>
                <xsd:element ref="ns5:MediaServiceSearchProperties" minOccurs="0"/>
                <xsd:element ref="ns5:MediaServiceObjectDetectorVersions" minOccurs="0"/>
                <xsd:element ref="ns3:SharedWithUsers" minOccurs="0"/>
                <xsd:element ref="ns3:SharedWithDetails" minOccurs="0"/>
                <xsd:element ref="ns5:lcf76f155ced4ddcb4097134ff3c332f" minOccurs="0"/>
                <xsd:element ref="ns5:MediaServiceDateTaken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5b4ae-fd5f-4a77-a5e5-125ec09ad000" elementFormDefault="qualified">
    <xsd:import namespace="http://schemas.microsoft.com/office/2006/documentManagement/types"/>
    <xsd:import namespace="http://schemas.microsoft.com/office/infopath/2007/PartnerControls"/>
    <xsd:element name="Sign_x002d_off_x0020_status" ma:index="3" nillable="true" ma:displayName="Sign-off status" ma:internalName="Sign_x002d_off_x0020_status">
      <xsd:simpleType>
        <xsd:restriction base="dms:Text">
          <xsd:maxLength value="255"/>
        </xsd:restriction>
      </xsd:simpleType>
    </xsd:element>
    <xsd:element name="lbe9068ba2144257836c503922dbb604" ma:index="6" nillable="true" ma:taxonomy="true" ma:internalName="lbe9068ba2144257836c503922dbb604" ma:taxonomyFieldName="category" ma:displayName="category" ma:default="" ma:fieldId="{5be9068b-a214-4257-836c-503922dbb604}" ma:sspId="3110710f-af1f-4457-9596-69bff0e43749" ma:termSetId="02450259-23b7-4790-8a7c-1a6c9729075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1ab92-911c-466d-a1e5-9bc39b70a99e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hidden="true" ma:list="{088839fc-ebaa-48a6-8132-10f898cd28c8}" ma:internalName="TaxCatchAll" ma:showField="CatchAllData" ma:web="3fe1ab92-911c-466d-a1e5-9bc39b70a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9969b-c608-4b7b-b6e2-397e1f86b16f" elementFormDefault="qualified">
    <xsd:import namespace="http://schemas.microsoft.com/office/2006/documentManagement/types"/>
    <xsd:import namespace="http://schemas.microsoft.com/office/infopath/2007/PartnerControls"/>
    <xsd:element name="Approval_x0020_Status" ma:index="12" nillable="true" ma:displayName="Approval Status" ma:internalName="Approval_x0020_Status">
      <xsd:simpleType>
        <xsd:restriction base="dms:Text">
          <xsd:maxLength value="255"/>
        </xsd:restriction>
      </xsd:simpleType>
    </xsd:element>
    <xsd:element name="Approved_x0020_by" ma:index="13" nillable="true" ma:displayName="Approved by" ma:list="UserInfo" ma:SharePointGroup="0" ma:internalName="Approv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al_x0020_Date" ma:index="14" nillable="true" ma:displayName="Approval Date" ma:format="DateOnly" ma:internalName="Approval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a810b-a058-4e5c-8322-fe69649f03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10710f-af1f-4457-9596-69bff0e437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7" nillable="true" ma:displayName="Sign-off status" ma:internalName="Sign_x002d_off_x0020_status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e1ab92-911c-466d-a1e5-9bc39b70a99e" xsi:nil="true"/>
    <Sign_x002d_off_x0020_status xmlns="93d5b4ae-fd5f-4a77-a5e5-125ec09ad000" xsi:nil="true"/>
    <lbe9068ba2144257836c503922dbb604 xmlns="93d5b4ae-fd5f-4a77-a5e5-125ec09ad000">
      <Terms xmlns="http://schemas.microsoft.com/office/infopath/2007/PartnerControls"/>
    </lbe9068ba2144257836c503922dbb604>
    <Approval_x0020_Status xmlns="bd79969b-c608-4b7b-b6e2-397e1f86b16f" xsi:nil="true"/>
    <Approved_x0020_by xmlns="bd79969b-c608-4b7b-b6e2-397e1f86b16f">
      <UserInfo>
        <DisplayName/>
        <AccountId xsi:nil="true"/>
        <AccountType/>
      </UserInfo>
    </Approved_x0020_by>
    <Approval_x0020_Date xmlns="bd79969b-c608-4b7b-b6e2-397e1f86b16f" xsi:nil="true"/>
    <lcf76f155ced4ddcb4097134ff3c332f xmlns="277a810b-a058-4e5c-8322-fe69649f0387">
      <Terms xmlns="http://schemas.microsoft.com/office/infopath/2007/PartnerControls"/>
    </lcf76f155ced4ddcb4097134ff3c332f>
    <_Flow_SignoffStatus xmlns="277a810b-a058-4e5c-8322-fe69649f0387" xsi:nil="true"/>
  </documentManagement>
</p:properties>
</file>

<file path=customXml/itemProps1.xml><?xml version="1.0" encoding="utf-8"?>
<ds:datastoreItem xmlns:ds="http://schemas.openxmlformats.org/officeDocument/2006/customXml" ds:itemID="{BF50D4B2-0BC8-4964-8CA8-0D38D8488E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d5b4ae-fd5f-4a77-a5e5-125ec09ad000"/>
    <ds:schemaRef ds:uri="3fe1ab92-911c-466d-a1e5-9bc39b70a99e"/>
    <ds:schemaRef ds:uri="bd79969b-c608-4b7b-b6e2-397e1f86b16f"/>
    <ds:schemaRef ds:uri="277a810b-a058-4e5c-8322-fe69649f03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BDCFC3-64A5-4128-857A-70B920071C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FE854D-2AB0-43BE-9E18-42939D04EBCB}">
  <ds:schemaRefs>
    <ds:schemaRef ds:uri="http://schemas.microsoft.com/office/2006/metadata/properties"/>
    <ds:schemaRef ds:uri="http://schemas.microsoft.com/office/infopath/2007/PartnerControls"/>
    <ds:schemaRef ds:uri="3fe1ab92-911c-466d-a1e5-9bc39b70a99e"/>
    <ds:schemaRef ds:uri="93d5b4ae-fd5f-4a77-a5e5-125ec09ad000"/>
    <ds:schemaRef ds:uri="bd79969b-c608-4b7b-b6e2-397e1f86b16f"/>
    <ds:schemaRef ds:uri="277a810b-a058-4e5c-8322-fe69649f0387"/>
  </ds:schemaRefs>
</ds:datastoreItem>
</file>

<file path=docMetadata/LabelInfo.xml><?xml version="1.0" encoding="utf-8"?>
<clbl:labelList xmlns:clbl="http://schemas.microsoft.com/office/2020/mipLabelMetadata">
  <clbl:label id="{e681c59d-868e-4887-80fa-ce36f1f21b0f}" enabled="0" method="" siteId="{e681c59d-868e-4887-80fa-ce36f1f21b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Liz Ditchburn</vt:lpstr>
      <vt:lpstr>Tim Eggar</vt:lpstr>
      <vt:lpstr>Sheet1</vt:lpstr>
      <vt:lpstr>Iain Lanaghan</vt:lpstr>
      <vt:lpstr>Sarah Deasley</vt:lpstr>
      <vt:lpstr>Malcolm Brown</vt:lpstr>
      <vt:lpstr>Sara Vaughan</vt:lpstr>
      <vt:lpstr>Nic Granger</vt:lpstr>
      <vt:lpstr>Stuart Payne</vt:lpstr>
      <vt:lpstr>'Iain Lanaghan'!Print_Area</vt:lpstr>
      <vt:lpstr>'Liz Ditchburn'!Print_Area</vt:lpstr>
      <vt:lpstr>'Malcolm Brown'!Print_Area</vt:lpstr>
      <vt:lpstr>'Nic Granger'!Print_Area</vt:lpstr>
      <vt:lpstr>'Sara Vaughan'!Print_Area</vt:lpstr>
      <vt:lpstr>'Sarah Deasley'!Print_Area</vt:lpstr>
      <vt:lpstr>'Stuart Payne'!Print_Area</vt:lpstr>
      <vt:lpstr>'Tim Eggar'!Print_Area</vt:lpstr>
      <vt:lpstr>'Iain Lanaghan'!Print_Titles</vt:lpstr>
      <vt:lpstr>'Sarah Deasley'!Print_Titles</vt:lpstr>
      <vt:lpstr>'Tim Eggar'!Print_Titles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2025-07-14T08:48:40Z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0x010100715CB58D8DD58A4798A8E1CDF77D951B</vt:lpwstr>
  </property>
  <property fmtid="{D5CDD505-2E9C-101B-9397-08002B2CF9AE}" pid="3" name="Category">
    <vt:lpwstr/>
  </property>
  <property fmtid="{D5CDD505-2E9C-101B-9397-08002B2CF9AE}" pid="4" name="MediaServiceImageTags">
    <vt:lpwstr/>
  </property>
</Properties>
</file>