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ffline\ian.furneaux\Downloads\"/>
    </mc:Choice>
  </mc:AlternateContent>
  <xr:revisionPtr revIDLastSave="0" documentId="8_{BAE5F29F-E253-4420-A056-35F5D8BCE205}" xr6:coauthVersionLast="47" xr6:coauthVersionMax="47" xr10:uidLastSave="{00000000-0000-0000-0000-000000000000}"/>
  <bookViews>
    <workbookView xWindow="-110" yWindow="-110" windowWidth="19420" windowHeight="10420" xr2:uid="{E3A11049-D823-43CB-922D-3107A51BAAE9}"/>
  </bookViews>
  <sheets>
    <sheet name="Sheet1" sheetId="1" r:id="rId1"/>
  </sheets>
  <externalReferences>
    <externalReference r:id="rId2"/>
  </externalReferences>
  <definedNames>
    <definedName name="_xlnm.Print_Area" localSheetId="0">Sheet1!$A$1:$J$17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7" i="1" l="1"/>
  <c r="I17" i="1"/>
  <c r="E17" i="1"/>
  <c r="D17" i="1"/>
  <c r="F17" i="1" s="1"/>
  <c r="H17" i="1" s="1"/>
  <c r="C17" i="1"/>
  <c r="G17" i="1" s="1"/>
  <c r="B17" i="1"/>
  <c r="A17" i="1"/>
  <c r="J16" i="1"/>
  <c r="I16" i="1"/>
  <c r="C16" i="1"/>
  <c r="D16" i="1" s="1"/>
  <c r="F16" i="1" s="1"/>
  <c r="H16" i="1" s="1"/>
  <c r="B16" i="1"/>
  <c r="A16" i="1"/>
  <c r="J15" i="1"/>
  <c r="I15" i="1"/>
  <c r="E15" i="1"/>
  <c r="C15" i="1"/>
  <c r="D15" i="1" s="1"/>
  <c r="F15" i="1" s="1"/>
  <c r="H15" i="1" s="1"/>
  <c r="B15" i="1"/>
  <c r="A15" i="1"/>
  <c r="J14" i="1"/>
  <c r="I14" i="1"/>
  <c r="G14" i="1"/>
  <c r="C14" i="1"/>
  <c r="E14" i="1" s="1"/>
  <c r="B14" i="1"/>
  <c r="A14" i="1" s="1"/>
  <c r="J13" i="1"/>
  <c r="I13" i="1"/>
  <c r="E13" i="1"/>
  <c r="D13" i="1"/>
  <c r="F13" i="1" s="1"/>
  <c r="H13" i="1" s="1"/>
  <c r="C13" i="1"/>
  <c r="G13" i="1" s="1"/>
  <c r="B13" i="1"/>
  <c r="A13" i="1"/>
  <c r="J12" i="1"/>
  <c r="I12" i="1"/>
  <c r="C12" i="1"/>
  <c r="D12" i="1" s="1"/>
  <c r="F12" i="1" s="1"/>
  <c r="H12" i="1" s="1"/>
  <c r="B12" i="1"/>
  <c r="A12" i="1"/>
  <c r="J11" i="1"/>
  <c r="I11" i="1"/>
  <c r="G11" i="1"/>
  <c r="E11" i="1"/>
  <c r="C11" i="1"/>
  <c r="D11" i="1" s="1"/>
  <c r="F11" i="1" s="1"/>
  <c r="H11" i="1" s="1"/>
  <c r="B11" i="1"/>
  <c r="A11" i="1"/>
  <c r="J10" i="1"/>
  <c r="I10" i="1"/>
  <c r="G10" i="1"/>
  <c r="C10" i="1"/>
  <c r="E10" i="1" s="1"/>
  <c r="B10" i="1"/>
  <c r="A10" i="1" s="1"/>
  <c r="J9" i="1"/>
  <c r="I9" i="1"/>
  <c r="E9" i="1"/>
  <c r="D9" i="1"/>
  <c r="F9" i="1" s="1"/>
  <c r="H9" i="1" s="1"/>
  <c r="C9" i="1"/>
  <c r="G9" i="1" s="1"/>
  <c r="B9" i="1"/>
  <c r="A9" i="1"/>
  <c r="J8" i="1"/>
  <c r="I8" i="1"/>
  <c r="C8" i="1"/>
  <c r="D8" i="1" s="1"/>
  <c r="F8" i="1" s="1"/>
  <c r="H8" i="1" s="1"/>
  <c r="B8" i="1"/>
  <c r="A8" i="1"/>
  <c r="J7" i="1"/>
  <c r="I7" i="1"/>
  <c r="G7" i="1"/>
  <c r="E7" i="1"/>
  <c r="C7" i="1"/>
  <c r="D7" i="1" s="1"/>
  <c r="F7" i="1" s="1"/>
  <c r="H7" i="1" s="1"/>
  <c r="B7" i="1"/>
  <c r="A7" i="1"/>
  <c r="J6" i="1"/>
  <c r="I6" i="1"/>
  <c r="G6" i="1"/>
  <c r="C6" i="1"/>
  <c r="E6" i="1" s="1"/>
  <c r="B6" i="1"/>
  <c r="A6" i="1" s="1"/>
  <c r="J5" i="1"/>
  <c r="I5" i="1"/>
  <c r="E5" i="1"/>
  <c r="D5" i="1"/>
  <c r="F5" i="1" s="1"/>
  <c r="H5" i="1" s="1"/>
  <c r="C5" i="1"/>
  <c r="G5" i="1" s="1"/>
  <c r="B5" i="1"/>
  <c r="A5" i="1"/>
  <c r="J4" i="1"/>
  <c r="I4" i="1"/>
  <c r="C4" i="1"/>
  <c r="D4" i="1" s="1"/>
  <c r="F4" i="1" s="1"/>
  <c r="H4" i="1" s="1"/>
  <c r="B4" i="1"/>
  <c r="A4" i="1"/>
  <c r="J3" i="1"/>
  <c r="I3" i="1"/>
  <c r="G3" i="1"/>
  <c r="E3" i="1"/>
  <c r="C3" i="1"/>
  <c r="D3" i="1" s="1"/>
  <c r="F3" i="1" s="1"/>
  <c r="H3" i="1" s="1"/>
  <c r="B3" i="1"/>
  <c r="A3" i="1"/>
  <c r="J2" i="1"/>
  <c r="I2" i="1"/>
  <c r="G2" i="1"/>
  <c r="C2" i="1"/>
  <c r="E2" i="1" s="1"/>
  <c r="B2" i="1"/>
  <c r="A2" i="1" s="1"/>
  <c r="E4" i="1" l="1"/>
  <c r="E8" i="1"/>
  <c r="E12" i="1"/>
  <c r="G15" i="1"/>
  <c r="E16" i="1"/>
  <c r="G4" i="1"/>
  <c r="G8" i="1"/>
  <c r="G12" i="1"/>
  <c r="G16" i="1"/>
  <c r="D2" i="1"/>
  <c r="F2" i="1" s="1"/>
  <c r="H2" i="1" s="1"/>
  <c r="D6" i="1"/>
  <c r="F6" i="1" s="1"/>
  <c r="H6" i="1" s="1"/>
  <c r="D10" i="1"/>
  <c r="F10" i="1" s="1"/>
  <c r="H10" i="1" s="1"/>
  <c r="D14" i="1"/>
  <c r="F14" i="1" s="1"/>
  <c r="H14" i="1" s="1"/>
</calcChain>
</file>

<file path=xl/sharedStrings.xml><?xml version="1.0" encoding="utf-8"?>
<sst xmlns="http://schemas.openxmlformats.org/spreadsheetml/2006/main" count="10" uniqueCount="10">
  <si>
    <t>Month</t>
  </si>
  <si>
    <t>Payment Date</t>
  </si>
  <si>
    <t>Supplier Name</t>
  </si>
  <si>
    <t>Supplier Post Code</t>
  </si>
  <si>
    <t>Supplier Type (large, SME, VCS, Public Sector)</t>
  </si>
  <si>
    <t>Expense Type</t>
  </si>
  <si>
    <t>Expense Area</t>
  </si>
  <si>
    <t>Description</t>
  </si>
  <si>
    <t>Transaction Number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</si>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</sst>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49" fontId="2" fillId="0" borderId="1" xfId="1" applyNumberFormat="1" applyFont="1" applyFill="1" applyBorder="1"/>
    <xf numFmtId="43" fontId="2" fillId="0" borderId="1" xfId="1" applyFont="1" applyFill="1" applyBorder="1"/>
    <xf numFmtId="14" fontId="3" fillId="2" borderId="1" xfId="0" applyNumberFormat="1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43" fontId="3" fillId="2" borderId="1" xfId="1" applyFont="1" applyFill="1" applyBorder="1" applyAlignment="1">
      <alignment vertical="top"/>
    </xf>
    <xf numFmtId="17" fontId="0" fillId="0" borderId="1" xfId="0" applyNumberFormat="1" applyFill="1" applyBorder="1"/>
    <xf numFmtId="14" fontId="2" fillId="0" borderId="1" xfId="0" applyNumberFormat="1" applyFont="1" applyFill="1" applyBorder="1"/>
    <xf numFmtId="0" fontId="2" fillId="0" borderId="1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ona.Gruber/AppData/Local/Microsoft/Windows/INetCache/Content.Outlook/IN2EF9LK/09.%20December%202022%20Submission%20NSTA%20Spend%20over%2025000.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e"/>
      <sheetName val="Submission"/>
      <sheetName val="Over £25K"/>
      <sheetName val="Database"/>
      <sheetName val="Payment run"/>
    </sheetNames>
    <sheetDataSet>
      <sheetData sheetId="0"/>
      <sheetData sheetId="1"/>
      <sheetData sheetId="2">
        <row r="83">
          <cell r="B83">
            <v>44896</v>
          </cell>
          <cell r="C83" t="str">
            <v>Fivium Limited</v>
          </cell>
          <cell r="I83" t="str">
            <v>P+112981</v>
          </cell>
          <cell r="J83">
            <v>67444.5</v>
          </cell>
        </row>
        <row r="84">
          <cell r="B84">
            <v>44896</v>
          </cell>
          <cell r="C84" t="str">
            <v>OGEL IT Ltd</v>
          </cell>
          <cell r="I84" t="str">
            <v>P+112941</v>
          </cell>
          <cell r="J84">
            <v>64564.68</v>
          </cell>
        </row>
        <row r="85">
          <cell r="B85">
            <v>44896</v>
          </cell>
          <cell r="C85" t="str">
            <v>OGEL IT Ltd</v>
          </cell>
          <cell r="I85" t="str">
            <v>P+112942</v>
          </cell>
          <cell r="J85">
            <v>64576.68</v>
          </cell>
        </row>
        <row r="86">
          <cell r="B86">
            <v>44902</v>
          </cell>
          <cell r="C86" t="str">
            <v>Fivium Limited</v>
          </cell>
          <cell r="I86" t="str">
            <v>P+112984</v>
          </cell>
          <cell r="J86">
            <v>117621.6</v>
          </cell>
        </row>
        <row r="87">
          <cell r="B87">
            <v>44902</v>
          </cell>
          <cell r="C87" t="str">
            <v>OGEL IT Ltd</v>
          </cell>
          <cell r="I87" t="str">
            <v>P+112991</v>
          </cell>
          <cell r="J87">
            <v>58032</v>
          </cell>
        </row>
        <row r="88">
          <cell r="B88">
            <v>44902</v>
          </cell>
          <cell r="C88" t="str">
            <v>OGEL IT Ltd</v>
          </cell>
          <cell r="I88" t="str">
            <v>P+112992</v>
          </cell>
          <cell r="J88">
            <v>59400</v>
          </cell>
        </row>
        <row r="89">
          <cell r="B89">
            <v>44902</v>
          </cell>
          <cell r="C89" t="str">
            <v>OGEL IT Ltd</v>
          </cell>
          <cell r="I89" t="str">
            <v>P+113009</v>
          </cell>
          <cell r="J89">
            <v>60218.7</v>
          </cell>
        </row>
        <row r="90">
          <cell r="B90">
            <v>44902</v>
          </cell>
          <cell r="C90" t="str">
            <v>Osokey Limited</v>
          </cell>
          <cell r="I90" t="str">
            <v>P+113005</v>
          </cell>
          <cell r="J90">
            <v>119480.36</v>
          </cell>
        </row>
        <row r="91">
          <cell r="B91">
            <v>44902</v>
          </cell>
          <cell r="C91" t="str">
            <v>Redfern Travel Ltd</v>
          </cell>
          <cell r="I91" t="str">
            <v>P+113019</v>
          </cell>
          <cell r="J91">
            <v>26766.66</v>
          </cell>
        </row>
        <row r="92">
          <cell r="B92">
            <v>44910</v>
          </cell>
          <cell r="C92" t="str">
            <v>OGEL IT Ltd</v>
          </cell>
          <cell r="I92" t="str">
            <v>P+112993</v>
          </cell>
          <cell r="J92">
            <v>58752</v>
          </cell>
        </row>
        <row r="93">
          <cell r="B93">
            <v>44910</v>
          </cell>
          <cell r="C93" t="str">
            <v>Fivium Limited</v>
          </cell>
          <cell r="I93" t="str">
            <v>P+113093</v>
          </cell>
          <cell r="J93">
            <v>40102.800000000003</v>
          </cell>
        </row>
        <row r="94">
          <cell r="B94">
            <v>44910</v>
          </cell>
          <cell r="C94" t="str">
            <v>Fivium Limited</v>
          </cell>
          <cell r="I94" t="str">
            <v>P+113092</v>
          </cell>
          <cell r="J94">
            <v>44418</v>
          </cell>
        </row>
        <row r="95">
          <cell r="B95">
            <v>44910</v>
          </cell>
          <cell r="C95" t="str">
            <v>Fivium Limited</v>
          </cell>
          <cell r="I95" t="str">
            <v>P+113091</v>
          </cell>
          <cell r="J95">
            <v>42370.559999999998</v>
          </cell>
        </row>
        <row r="96">
          <cell r="B96">
            <v>44910</v>
          </cell>
          <cell r="C96" t="str">
            <v>Fivium Limited</v>
          </cell>
          <cell r="I96" t="str">
            <v>P+113090</v>
          </cell>
          <cell r="J96">
            <v>30498</v>
          </cell>
        </row>
        <row r="97">
          <cell r="B97">
            <v>44910</v>
          </cell>
          <cell r="C97" t="str">
            <v>Hartnell Taylor Cook</v>
          </cell>
          <cell r="I97" t="str">
            <v>P+113114</v>
          </cell>
          <cell r="J97">
            <v>69861</v>
          </cell>
        </row>
        <row r="98">
          <cell r="B98">
            <v>44910</v>
          </cell>
          <cell r="C98" t="str">
            <v>Hartnell Taylor Cook</v>
          </cell>
          <cell r="I98" t="str">
            <v>P+113115</v>
          </cell>
          <cell r="J98">
            <v>58944.9</v>
          </cell>
        </row>
      </sheetData>
      <sheetData sheetId="3">
        <row r="1">
          <cell r="A1" t="str">
            <v>Supplier Name</v>
          </cell>
          <cell r="B1" t="str">
            <v>Supplier Post Code</v>
          </cell>
          <cell r="C1" t="str">
            <v>Supplier Type (large, SME, VCS, Public Sector)</v>
          </cell>
          <cell r="D1" t="str">
            <v>Expense Type</v>
          </cell>
          <cell r="E1" t="str">
            <v>Expense Area</v>
          </cell>
          <cell r="F1" t="str">
            <v>Description</v>
          </cell>
        </row>
        <row r="2">
          <cell r="A2" t="str">
            <v>3ES Innovation Inc</v>
          </cell>
          <cell r="B2" t="str">
            <v>T2P 0C1 CANADA</v>
          </cell>
          <cell r="C2" t="str">
            <v>Large</v>
          </cell>
          <cell r="D2" t="str">
            <v>Software Licences</v>
          </cell>
          <cell r="E2" t="str">
            <v>Exploration</v>
          </cell>
          <cell r="F2" t="str">
            <v>Software Licences</v>
          </cell>
        </row>
        <row r="3">
          <cell r="A3" t="str">
            <v>Atkins Limited</v>
          </cell>
          <cell r="B3" t="str">
            <v>AB10 1HW</v>
          </cell>
          <cell r="C3" t="str">
            <v>Large</v>
          </cell>
          <cell r="D3" t="str">
            <v>Project</v>
          </cell>
          <cell r="E3" t="str">
            <v>Operations</v>
          </cell>
          <cell r="F3" t="str">
            <v>Project Cost</v>
          </cell>
        </row>
        <row r="4">
          <cell r="A4" t="str">
            <v>BEIS</v>
          </cell>
          <cell r="B4" t="str">
            <v>YO1 7PX</v>
          </cell>
          <cell r="C4" t="str">
            <v>Govt</v>
          </cell>
          <cell r="D4" t="str">
            <v>Insurance</v>
          </cell>
          <cell r="E4" t="str">
            <v>Governance</v>
          </cell>
          <cell r="F4" t="str">
            <v>Indemnity Insurance</v>
          </cell>
        </row>
        <row r="5">
          <cell r="A5" t="str">
            <v xml:space="preserve">BEIS </v>
          </cell>
          <cell r="B5" t="str">
            <v>NP10 8QQ</v>
          </cell>
          <cell r="C5" t="str">
            <v>Public Sector</v>
          </cell>
          <cell r="D5" t="str">
            <v>Insurance</v>
          </cell>
          <cell r="E5" t="str">
            <v>Governance</v>
          </cell>
          <cell r="F5" t="str">
            <v>Indemnity Insurance</v>
          </cell>
        </row>
        <row r="6">
          <cell r="A6" t="str">
            <v>Bray Leino Limited</v>
          </cell>
          <cell r="B6" t="str">
            <v>EX32 0RX</v>
          </cell>
          <cell r="C6" t="str">
            <v>SME</v>
          </cell>
          <cell r="D6" t="str">
            <v>Offshore Europe</v>
          </cell>
          <cell r="E6" t="str">
            <v>Strategy</v>
          </cell>
          <cell r="F6" t="str">
            <v>Design</v>
          </cell>
        </row>
        <row r="7">
          <cell r="A7" t="str">
            <v>Bryan Cave Leighton Paisner</v>
          </cell>
          <cell r="B7" t="str">
            <v>EC4R 9HA</v>
          </cell>
          <cell r="C7" t="str">
            <v>Large</v>
          </cell>
          <cell r="D7" t="str">
            <v>Legal Advice</v>
          </cell>
          <cell r="E7" t="str">
            <v>Legal</v>
          </cell>
          <cell r="F7" t="str">
            <v>Professional Services</v>
          </cell>
        </row>
        <row r="8">
          <cell r="A8" t="str">
            <v>Clifford Chance LLP</v>
          </cell>
          <cell r="B8" t="str">
            <v>E14 5JJ</v>
          </cell>
          <cell r="C8" t="str">
            <v>Large</v>
          </cell>
          <cell r="D8" t="str">
            <v>Outsourced Service</v>
          </cell>
          <cell r="E8" t="str">
            <v>Legal</v>
          </cell>
          <cell r="F8" t="str">
            <v>Legal Services</v>
          </cell>
        </row>
        <row r="9">
          <cell r="A9" t="str">
            <v>Common Data Access Ltd</v>
          </cell>
          <cell r="B9" t="str">
            <v>SW1E 5BH</v>
          </cell>
          <cell r="C9" t="str">
            <v>SME</v>
          </cell>
          <cell r="D9" t="str">
            <v>National Data Repository</v>
          </cell>
          <cell r="E9" t="str">
            <v>Information Services</v>
          </cell>
          <cell r="F9" t="str">
            <v>Support Services</v>
          </cell>
        </row>
        <row r="10">
          <cell r="A10" t="str">
            <v>Computacenter UK Ltd</v>
          </cell>
          <cell r="B10" t="str">
            <v>AL10 9TW</v>
          </cell>
          <cell r="C10" t="str">
            <v>SME</v>
          </cell>
          <cell r="D10" t="str">
            <v>IT Services</v>
          </cell>
          <cell r="E10" t="str">
            <v>Information Services</v>
          </cell>
          <cell r="F10" t="str">
            <v>Support Services</v>
          </cell>
        </row>
        <row r="11">
          <cell r="A11" t="str">
            <v>Dell Corporation Limited</v>
          </cell>
          <cell r="B11" t="str">
            <v>RG12 1LF</v>
          </cell>
          <cell r="C11" t="str">
            <v>Large</v>
          </cell>
          <cell r="D11" t="str">
            <v>IT Services</v>
          </cell>
          <cell r="E11" t="str">
            <v>Information Services</v>
          </cell>
          <cell r="F11" t="str">
            <v>IT equipment</v>
          </cell>
        </row>
        <row r="12">
          <cell r="A12" t="str">
            <v>ESRI UK Ltd</v>
          </cell>
          <cell r="B12" t="str">
            <v>HP21 7QD</v>
          </cell>
          <cell r="C12" t="str">
            <v>SME</v>
          </cell>
          <cell r="D12" t="str">
            <v>Software Licences</v>
          </cell>
          <cell r="E12" t="str">
            <v>Information Services</v>
          </cell>
          <cell r="F12" t="str">
            <v>Software Licence</v>
          </cell>
        </row>
        <row r="13">
          <cell r="A13" t="str">
            <v>Fivium Limited</v>
          </cell>
          <cell r="B13" t="str">
            <v>W1F 7LD</v>
          </cell>
          <cell r="C13" t="str">
            <v>SME</v>
          </cell>
          <cell r="D13" t="str">
            <v>Energy Portal</v>
          </cell>
          <cell r="E13" t="str">
            <v>Information Services</v>
          </cell>
          <cell r="F13" t="str">
            <v>Support Services</v>
          </cell>
        </row>
        <row r="14">
          <cell r="A14" t="str">
            <v>Getech Group PLC</v>
          </cell>
          <cell r="C14" t="str">
            <v>SME</v>
          </cell>
          <cell r="D14" t="str">
            <v>Operations</v>
          </cell>
          <cell r="E14" t="str">
            <v>Exploration</v>
          </cell>
          <cell r="F14" t="str">
            <v>Project Cost</v>
          </cell>
        </row>
        <row r="15">
          <cell r="A15" t="str">
            <v>Government Internal Audit Agency</v>
          </cell>
          <cell r="B15" t="str">
            <v>SW1H 0ET</v>
          </cell>
          <cell r="C15" t="str">
            <v>Public Sector</v>
          </cell>
          <cell r="D15" t="str">
            <v>Audit Fee</v>
          </cell>
          <cell r="E15" t="str">
            <v>Governance</v>
          </cell>
          <cell r="F15" t="str">
            <v>Internal Audit</v>
          </cell>
        </row>
        <row r="16">
          <cell r="A16" t="str">
            <v>GVA Grimley Ltd</v>
          </cell>
          <cell r="B16" t="str">
            <v>B1 2JJ</v>
          </cell>
          <cell r="C16" t="str">
            <v>Large</v>
          </cell>
          <cell r="D16" t="str">
            <v>Rent, Rates &amp; Service Charge</v>
          </cell>
          <cell r="E16" t="str">
            <v>Accommodation</v>
          </cell>
          <cell r="F16" t="str">
            <v>Rent</v>
          </cell>
        </row>
        <row r="17">
          <cell r="A17" t="str">
            <v>Hartnell Taylor Cook</v>
          </cell>
          <cell r="B17" t="str">
            <v>BS8 3JX</v>
          </cell>
          <cell r="C17" t="str">
            <v>SME</v>
          </cell>
          <cell r="D17" t="str">
            <v>Rent, Rates &amp; Service Charge</v>
          </cell>
          <cell r="E17" t="str">
            <v>Accommodation</v>
          </cell>
          <cell r="F17" t="str">
            <v>Rent</v>
          </cell>
        </row>
        <row r="18">
          <cell r="A18" t="str">
            <v>Heriot-Watt University</v>
          </cell>
          <cell r="B18" t="str">
            <v>EH14 4AS</v>
          </cell>
          <cell r="C18" t="str">
            <v>Public sector?</v>
          </cell>
          <cell r="D18" t="str">
            <v>Data Survey</v>
          </cell>
          <cell r="E18" t="str">
            <v>Operations</v>
          </cell>
          <cell r="F18" t="str">
            <v>Research Services</v>
          </cell>
        </row>
        <row r="19">
          <cell r="A19" t="str">
            <v>Insight Direct UK Limited</v>
          </cell>
          <cell r="B19" t="str">
            <v>S9 2BU</v>
          </cell>
          <cell r="C19" t="str">
            <v>SME</v>
          </cell>
          <cell r="D19" t="str">
            <v>IT Services</v>
          </cell>
          <cell r="E19" t="str">
            <v>Information Services</v>
          </cell>
          <cell r="F19" t="str">
            <v>Support Services</v>
          </cell>
        </row>
        <row r="20">
          <cell r="A20" t="str">
            <v>itelligence Business Solutions UK Ltd</v>
          </cell>
          <cell r="B20" t="str">
            <v>EC4A 3DW</v>
          </cell>
          <cell r="C20" t="str">
            <v>SME</v>
          </cell>
          <cell r="D20" t="str">
            <v>Software</v>
          </cell>
          <cell r="E20" t="str">
            <v>Information Services</v>
          </cell>
          <cell r="F20" t="str">
            <v>Software Licence</v>
          </cell>
        </row>
        <row r="21">
          <cell r="A21" t="str">
            <v>Katoni Engineering Ltd</v>
          </cell>
          <cell r="B21" t="str">
            <v>AB15 4YE</v>
          </cell>
          <cell r="C21" t="str">
            <v>SME</v>
          </cell>
          <cell r="D21" t="str">
            <v>Project</v>
          </cell>
          <cell r="E21" t="str">
            <v>Operations</v>
          </cell>
          <cell r="F21" t="str">
            <v xml:space="preserve">Grant </v>
          </cell>
        </row>
        <row r="22">
          <cell r="A22" t="str">
            <v>KPMG Consortium</v>
          </cell>
          <cell r="B22" t="str">
            <v>E14 5GL</v>
          </cell>
          <cell r="C22" t="str">
            <v>Large</v>
          </cell>
          <cell r="D22" t="str">
            <v>Outsourced Service</v>
          </cell>
          <cell r="E22" t="str">
            <v>Regulations</v>
          </cell>
          <cell r="F22" t="str">
            <v>Secondment</v>
          </cell>
        </row>
        <row r="23">
          <cell r="A23" t="str">
            <v>Lumen Technologies UK Limited</v>
          </cell>
          <cell r="B23" t="str">
            <v>EC4M 7RB</v>
          </cell>
          <cell r="C23" t="str">
            <v>Large</v>
          </cell>
          <cell r="D23" t="str">
            <v>IT Services</v>
          </cell>
          <cell r="E23" t="str">
            <v>Information Services</v>
          </cell>
          <cell r="F23" t="str">
            <v>Support Services</v>
          </cell>
        </row>
        <row r="24">
          <cell r="A24" t="str">
            <v>Lynx Information Systems Ltd</v>
          </cell>
          <cell r="B24" t="str">
            <v>KT3 4QF</v>
          </cell>
          <cell r="C24" t="str">
            <v>SME</v>
          </cell>
          <cell r="D24" t="str">
            <v>Onshore Project</v>
          </cell>
          <cell r="E24" t="str">
            <v>Regulations</v>
          </cell>
          <cell r="F24" t="str">
            <v>Project Cost</v>
          </cell>
        </row>
        <row r="25">
          <cell r="A25" t="str">
            <v>Microsoft Limited</v>
          </cell>
          <cell r="B25" t="str">
            <v>RG1 1WG</v>
          </cell>
          <cell r="C25" t="str">
            <v>Large</v>
          </cell>
          <cell r="D25" t="str">
            <v>IT Services</v>
          </cell>
          <cell r="E25" t="str">
            <v>Information Services</v>
          </cell>
          <cell r="F25" t="str">
            <v>Support Services</v>
          </cell>
        </row>
        <row r="26">
          <cell r="A26" t="str">
            <v>Moveout Data Seismic Services Ltd</v>
          </cell>
          <cell r="B26" t="str">
            <v>HD4 6EN</v>
          </cell>
          <cell r="C26" t="str">
            <v>SME</v>
          </cell>
          <cell r="D26" t="str">
            <v>National Data Repository</v>
          </cell>
          <cell r="E26" t="str">
            <v>Information Services</v>
          </cell>
          <cell r="F26" t="str">
            <v>Project Cost</v>
          </cell>
        </row>
        <row r="27">
          <cell r="A27" t="str">
            <v>National Audit Office</v>
          </cell>
          <cell r="B27" t="str">
            <v>SW1W 9SP</v>
          </cell>
          <cell r="C27" t="str">
            <v>Public Sector</v>
          </cell>
          <cell r="D27" t="str">
            <v>Audit Fee</v>
          </cell>
          <cell r="E27" t="str">
            <v>Finance</v>
          </cell>
          <cell r="F27" t="str">
            <v>Audit Fees</v>
          </cell>
        </row>
        <row r="28">
          <cell r="A28" t="str">
            <v>NERC</v>
          </cell>
          <cell r="B28" t="str">
            <v>SN2 1FF</v>
          </cell>
          <cell r="C28" t="str">
            <v>Public Sector</v>
          </cell>
          <cell r="D28" t="str">
            <v>Data Services</v>
          </cell>
          <cell r="E28" t="str">
            <v>Operations</v>
          </cell>
          <cell r="F28" t="str">
            <v>Research Services</v>
          </cell>
        </row>
        <row r="29">
          <cell r="A29" t="str">
            <v>OGEL IT LTD</v>
          </cell>
          <cell r="B29" t="str">
            <v>SG1 2FS</v>
          </cell>
          <cell r="C29" t="str">
            <v>SME</v>
          </cell>
          <cell r="D29" t="str">
            <v>IT Services</v>
          </cell>
          <cell r="E29" t="str">
            <v>Information Services</v>
          </cell>
          <cell r="F29" t="str">
            <v>Support Services</v>
          </cell>
        </row>
        <row r="30">
          <cell r="A30" t="str">
            <v>OPRED</v>
          </cell>
          <cell r="B30" t="str">
            <v>AB10 1BJ</v>
          </cell>
          <cell r="C30" t="str">
            <v>Public Sector</v>
          </cell>
          <cell r="D30" t="str">
            <v>Offshore Safety Directive</v>
          </cell>
          <cell r="E30" t="str">
            <v>Operations</v>
          </cell>
          <cell r="F30" t="str">
            <v>Intra group fees</v>
          </cell>
        </row>
        <row r="31">
          <cell r="A31" t="str">
            <v>Oracle Corporation UK Limited</v>
          </cell>
          <cell r="B31" t="str">
            <v>RG6 1RA</v>
          </cell>
          <cell r="C31" t="str">
            <v>Large</v>
          </cell>
          <cell r="D31" t="str">
            <v>IT Services</v>
          </cell>
          <cell r="E31" t="str">
            <v>Information Services</v>
          </cell>
          <cell r="F31" t="str">
            <v>Software License</v>
          </cell>
        </row>
        <row r="32">
          <cell r="A32" t="str">
            <v>Orcadian Energy (CNS) Ltd</v>
          </cell>
          <cell r="B32" t="str">
            <v>KT6 4RH</v>
          </cell>
          <cell r="C32" t="str">
            <v>SME</v>
          </cell>
          <cell r="D32" t="str">
            <v>Project</v>
          </cell>
          <cell r="E32" t="str">
            <v>Operations</v>
          </cell>
          <cell r="F32" t="str">
            <v xml:space="preserve">Grant </v>
          </cell>
        </row>
        <row r="33">
          <cell r="A33" t="str">
            <v>Osokey Limited</v>
          </cell>
          <cell r="B33" t="str">
            <v>RG9 1AY</v>
          </cell>
          <cell r="C33" t="str">
            <v>SME</v>
          </cell>
          <cell r="D33" t="str">
            <v>National Data Repository</v>
          </cell>
          <cell r="E33" t="str">
            <v>Information Services</v>
          </cell>
          <cell r="F33" t="str">
            <v>Support Services</v>
          </cell>
        </row>
        <row r="34">
          <cell r="A34" t="str">
            <v>PricewaterhouseCoopers LLP</v>
          </cell>
          <cell r="B34" t="str">
            <v>WC2N 6RH</v>
          </cell>
          <cell r="C34" t="str">
            <v>SME</v>
          </cell>
          <cell r="D34" t="str">
            <v>Reporting</v>
          </cell>
          <cell r="E34" t="str">
            <v>Regulations</v>
          </cell>
          <cell r="F34" t="str">
            <v>Project Cost</v>
          </cell>
        </row>
        <row r="35">
          <cell r="A35" t="str">
            <v>Progressive Energy Limited</v>
          </cell>
          <cell r="B35" t="str">
            <v>GL10 3RF</v>
          </cell>
          <cell r="C35" t="str">
            <v>SME</v>
          </cell>
          <cell r="D35" t="str">
            <v>Project</v>
          </cell>
          <cell r="E35" t="str">
            <v>Operations</v>
          </cell>
          <cell r="F35" t="str">
            <v>Project Cost</v>
          </cell>
        </row>
        <row r="36">
          <cell r="A36" t="str">
            <v>Quintessa Limited</v>
          </cell>
          <cell r="B36" t="str">
            <v>RG9 1HG</v>
          </cell>
          <cell r="C36" t="str">
            <v>SME</v>
          </cell>
          <cell r="D36" t="str">
            <v>Project</v>
          </cell>
          <cell r="E36" t="str">
            <v>Operations</v>
          </cell>
          <cell r="F36" t="str">
            <v>Project Cost</v>
          </cell>
        </row>
        <row r="37">
          <cell r="A37" t="str">
            <v>Rockfield Software Limited</v>
          </cell>
          <cell r="B37" t="str">
            <v>SA1 8AS</v>
          </cell>
          <cell r="C37" t="str">
            <v>SME</v>
          </cell>
          <cell r="D37" t="str">
            <v>Project Cost</v>
          </cell>
          <cell r="E37" t="str">
            <v>Operations</v>
          </cell>
          <cell r="F37" t="str">
            <v>Project Cost</v>
          </cell>
        </row>
        <row r="38">
          <cell r="A38" t="str">
            <v>Rystad Energy Limited</v>
          </cell>
          <cell r="B38" t="str">
            <v>EC2M 4QP</v>
          </cell>
          <cell r="C38" t="str">
            <v>SME</v>
          </cell>
          <cell r="D38" t="str">
            <v>Subscription</v>
          </cell>
          <cell r="E38" t="str">
            <v>Strategy</v>
          </cell>
          <cell r="F38" t="str">
            <v>Organisational Subscription</v>
          </cell>
        </row>
        <row r="39">
          <cell r="A39" t="str">
            <v>Schlumberger Oilfield UK plc</v>
          </cell>
          <cell r="B39" t="str">
            <v>RH6 0NZ</v>
          </cell>
          <cell r="C39" t="str">
            <v>Large</v>
          </cell>
          <cell r="D39" t="str">
            <v>Data Services</v>
          </cell>
          <cell r="E39" t="str">
            <v>Operations</v>
          </cell>
          <cell r="F39" t="str">
            <v>Cloud services</v>
          </cell>
        </row>
        <row r="40">
          <cell r="A40" t="str">
            <v>Security Scorecard</v>
          </cell>
          <cell r="B40" t="str">
            <v>NY 10001</v>
          </cell>
          <cell r="C40" t="str">
            <v>SME</v>
          </cell>
          <cell r="D40" t="str">
            <v>IT Services</v>
          </cell>
          <cell r="E40" t="str">
            <v>Information Services</v>
          </cell>
          <cell r="F40" t="str">
            <v>IT Security</v>
          </cell>
        </row>
        <row r="41">
          <cell r="A41" t="str">
            <v>Space Solutions</v>
          </cell>
          <cell r="B41" t="str">
            <v>AB10 1UP</v>
          </cell>
          <cell r="C41" t="str">
            <v>SME</v>
          </cell>
          <cell r="D41" t="str">
            <v>Office Design</v>
          </cell>
          <cell r="E41" t="str">
            <v>Accommodation</v>
          </cell>
          <cell r="F41" t="str">
            <v>Design Service</v>
          </cell>
        </row>
        <row r="42">
          <cell r="A42" t="str">
            <v>Space Solutions (Scotland) Limited</v>
          </cell>
          <cell r="B42" t="str">
            <v>AB10 1UP</v>
          </cell>
          <cell r="C42" t="str">
            <v>SME</v>
          </cell>
          <cell r="D42" t="str">
            <v>Office cost</v>
          </cell>
          <cell r="E42" t="str">
            <v>Accommodation</v>
          </cell>
          <cell r="F42" t="str">
            <v>Office Move Cost</v>
          </cell>
        </row>
        <row r="43">
          <cell r="A43" t="str">
            <v>Stedan Consult Limited</v>
          </cell>
          <cell r="B43" t="str">
            <v>CM20 1YS</v>
          </cell>
          <cell r="C43" t="str">
            <v>SME</v>
          </cell>
          <cell r="D43" t="str">
            <v>IT Services</v>
          </cell>
          <cell r="E43" t="str">
            <v>Information Services</v>
          </cell>
          <cell r="F43" t="str">
            <v>Project Cost</v>
          </cell>
        </row>
        <row r="44">
          <cell r="A44" t="str">
            <v>TechFest-SetPoint</v>
          </cell>
          <cell r="B44" t="str">
            <v>AB25 2AY</v>
          </cell>
          <cell r="C44" t="str">
            <v>SME</v>
          </cell>
          <cell r="D44" t="str">
            <v>Sponsorship</v>
          </cell>
          <cell r="E44" t="str">
            <v>Operations</v>
          </cell>
          <cell r="F44" t="str">
            <v>Sponsorship for 2021 STEM</v>
          </cell>
        </row>
        <row r="45">
          <cell r="A45" t="str">
            <v>The Office of Gas and Electricity Markets</v>
          </cell>
          <cell r="C45" t="str">
            <v>Public Sector</v>
          </cell>
          <cell r="D45" t="str">
            <v>Outsourced Service</v>
          </cell>
          <cell r="E45" t="str">
            <v>Regulation</v>
          </cell>
          <cell r="F45" t="str">
            <v>Secondment</v>
          </cell>
        </row>
        <row r="46">
          <cell r="A46" t="str">
            <v>Tisski Limited</v>
          </cell>
          <cell r="B46" t="str">
            <v>CV8 2LG</v>
          </cell>
          <cell r="C46" t="str">
            <v>SME</v>
          </cell>
          <cell r="D46" t="str">
            <v>IT Services</v>
          </cell>
          <cell r="E46" t="str">
            <v>Finance</v>
          </cell>
          <cell r="F46" t="str">
            <v>Support</v>
          </cell>
        </row>
        <row r="47">
          <cell r="A47" t="str">
            <v>Trustmarque Solutions Ltd</v>
          </cell>
          <cell r="B47" t="str">
            <v>YO32 9GZ</v>
          </cell>
          <cell r="C47" t="str">
            <v>Large</v>
          </cell>
          <cell r="D47" t="str">
            <v>IT Services</v>
          </cell>
          <cell r="E47" t="str">
            <v xml:space="preserve">Information Services </v>
          </cell>
          <cell r="F47" t="str">
            <v>Software Licence</v>
          </cell>
        </row>
        <row r="48">
          <cell r="A48" t="str">
            <v>UK Onshore Geophysical Library</v>
          </cell>
          <cell r="B48" t="str">
            <v>KT3 4QF</v>
          </cell>
          <cell r="C48" t="str">
            <v>SME</v>
          </cell>
          <cell r="D48" t="str">
            <v>Data Services</v>
          </cell>
          <cell r="E48" t="str">
            <v>Regulations</v>
          </cell>
          <cell r="F48" t="str">
            <v>Research Services</v>
          </cell>
        </row>
        <row r="49">
          <cell r="A49" t="str">
            <v>Vodafone Ltd Mobile</v>
          </cell>
          <cell r="B49" t="str">
            <v>RG14 2FN</v>
          </cell>
          <cell r="C49" t="str">
            <v>Large</v>
          </cell>
          <cell r="D49" t="str">
            <v>Outsourced Service Management</v>
          </cell>
          <cell r="E49" t="str">
            <v>Information Services</v>
          </cell>
          <cell r="F49" t="str">
            <v>Devices and Services</v>
          </cell>
        </row>
        <row r="50">
          <cell r="A50" t="str">
            <v>Wood Mackenzie</v>
          </cell>
          <cell r="B50" t="str">
            <v>EH3 8BL</v>
          </cell>
          <cell r="C50" t="str">
            <v>Large</v>
          </cell>
          <cell r="D50" t="str">
            <v>Project Management</v>
          </cell>
          <cell r="E50" t="str">
            <v>Regulations</v>
          </cell>
          <cell r="F50" t="str">
            <v>Research Services</v>
          </cell>
        </row>
        <row r="51">
          <cell r="A51" t="str">
            <v>AbilityNet</v>
          </cell>
          <cell r="B51" t="str">
            <v>RG6 1WG</v>
          </cell>
          <cell r="C51" t="str">
            <v>SME</v>
          </cell>
          <cell r="D51" t="str">
            <v>Website costs</v>
          </cell>
          <cell r="E51" t="str">
            <v>Communications</v>
          </cell>
          <cell r="F51" t="str">
            <v>Document remediation</v>
          </cell>
        </row>
        <row r="52">
          <cell r="A52" t="str">
            <v>Orsted Power (UK) Limited</v>
          </cell>
          <cell r="B52" t="str">
            <v>SW1P 1WG</v>
          </cell>
          <cell r="C52" t="str">
            <v>Large</v>
          </cell>
          <cell r="D52" t="str">
            <v xml:space="preserve">Project </v>
          </cell>
          <cell r="E52" t="str">
            <v>Operations</v>
          </cell>
          <cell r="F52" t="str">
            <v xml:space="preserve">Grant </v>
          </cell>
        </row>
        <row r="53">
          <cell r="A53" t="str">
            <v>Russell Reynolds Associates Limited</v>
          </cell>
          <cell r="B53" t="str">
            <v>SW1Y 6QW</v>
          </cell>
          <cell r="C53" t="str">
            <v>Large</v>
          </cell>
          <cell r="D53" t="str">
            <v>Professional services</v>
          </cell>
          <cell r="E53" t="str">
            <v>HR</v>
          </cell>
          <cell r="F53" t="str">
            <v>Professional Services</v>
          </cell>
        </row>
        <row r="54">
          <cell r="A54" t="str">
            <v>SpotOn Well Management Limited GBP</v>
          </cell>
          <cell r="B54" t="str">
            <v>AB11 5QX</v>
          </cell>
          <cell r="C54" t="str">
            <v>SME</v>
          </cell>
          <cell r="D54" t="str">
            <v>Proejct</v>
          </cell>
          <cell r="E54" t="str">
            <v>Exploration</v>
          </cell>
          <cell r="F54" t="str">
            <v>Carbon Storage Wells Risk</v>
          </cell>
        </row>
        <row r="55">
          <cell r="A55" t="str">
            <v>Ikon Science Limited</v>
          </cell>
          <cell r="B55" t="str">
            <v>KT6 4BN</v>
          </cell>
          <cell r="C55" t="str">
            <v>SME</v>
          </cell>
          <cell r="D55" t="str">
            <v>Professional services</v>
          </cell>
          <cell r="E55" t="str">
            <v>Technology</v>
          </cell>
          <cell r="F55" t="str">
            <v>Provision Rock Physics Study</v>
          </cell>
        </row>
        <row r="56">
          <cell r="A56" t="str">
            <v>BPM-Discipline UK Limited</v>
          </cell>
          <cell r="B56" t="str">
            <v>KT10 9JR</v>
          </cell>
          <cell r="C56" t="str">
            <v>SME</v>
          </cell>
          <cell r="D56" t="str">
            <v>Information Management</v>
          </cell>
          <cell r="E56" t="str">
            <v>Information Services</v>
          </cell>
          <cell r="F56" t="str">
            <v>Support Services</v>
          </cell>
        </row>
        <row r="57">
          <cell r="A57" t="str">
            <v>CBRE Managed Services Limited</v>
          </cell>
          <cell r="B57" t="str">
            <v>G72 0BN</v>
          </cell>
          <cell r="C57" t="str">
            <v>Large</v>
          </cell>
          <cell r="D57" t="str">
            <v>Rent, Rates &amp; Service Charge</v>
          </cell>
          <cell r="E57" t="str">
            <v>Accommodation</v>
          </cell>
          <cell r="F57" t="str">
            <v>Service Charge</v>
          </cell>
        </row>
        <row r="58">
          <cell r="A58" t="str">
            <v>Redfern Travel Ltd</v>
          </cell>
          <cell r="B58" t="str">
            <v>BD1 5HQ</v>
          </cell>
          <cell r="C58" t="str">
            <v>SME</v>
          </cell>
          <cell r="D58" t="str">
            <v>Monthly Company Travel</v>
          </cell>
          <cell r="E58" t="str">
            <v>Travel</v>
          </cell>
          <cell r="F58" t="str">
            <v>Monthly Company Travel</v>
          </cell>
        </row>
        <row r="59">
          <cell r="A59" t="str">
            <v>BP Exploration Operating Company Ltd</v>
          </cell>
          <cell r="B59" t="str">
            <v>MK10 1LU</v>
          </cell>
          <cell r="C59" t="str">
            <v>Not Required for Levy Rebate</v>
          </cell>
        </row>
        <row r="60">
          <cell r="A60" t="str">
            <v>Space Solutions Scotland Limited</v>
          </cell>
          <cell r="B60" t="str">
            <v>AB10 1UP</v>
          </cell>
          <cell r="C60" t="str">
            <v>SME</v>
          </cell>
          <cell r="D60" t="str">
            <v>Office cost</v>
          </cell>
          <cell r="E60" t="str">
            <v>Accommodation</v>
          </cell>
          <cell r="F60" t="str">
            <v>Office Move Cost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E51F9-64D2-49ED-8882-85181126F5C2}">
  <sheetPr>
    <pageSetUpPr fitToPage="1"/>
  </sheetPr>
  <dimension ref="A1:J17"/>
  <sheetViews>
    <sheetView tabSelected="1" workbookViewId="0">
      <selection activeCell="F21" sqref="F21:F22"/>
    </sheetView>
  </sheetViews>
  <sheetFormatPr defaultRowHeight="14.5" x14ac:dyDescent="0.35"/>
  <cols>
    <col min="2" max="2" width="15" bestFit="1" customWidth="1"/>
    <col min="3" max="3" width="20.81640625" customWidth="1"/>
    <col min="4" max="4" width="19.7265625" bestFit="1" customWidth="1"/>
    <col min="5" max="5" width="24.453125" customWidth="1"/>
    <col min="6" max="6" width="26.81640625" bestFit="1" customWidth="1"/>
    <col min="7" max="7" width="19.54296875" bestFit="1" customWidth="1"/>
    <col min="8" max="8" width="23.453125" bestFit="1" customWidth="1"/>
    <col min="9" max="9" width="13.26953125" customWidth="1"/>
    <col min="10" max="10" width="11.54296875" bestFit="1" customWidth="1"/>
  </cols>
  <sheetData>
    <row r="1" spans="1:10" ht="33.75" customHeight="1" x14ac:dyDescent="0.35">
      <c r="A1" s="3" t="s">
        <v>0</v>
      </c>
      <c r="B1" s="3" t="s">
        <v>1</v>
      </c>
      <c r="C1" s="4" t="s">
        <v>2</v>
      </c>
      <c r="D1" s="4" t="s">
        <v>3</v>
      </c>
      <c r="E1" s="5" t="s">
        <v>4</v>
      </c>
      <c r="F1" s="4" t="s">
        <v>5</v>
      </c>
      <c r="G1" s="4" t="s">
        <v>6</v>
      </c>
      <c r="H1" s="6" t="s">
        <v>7</v>
      </c>
      <c r="I1" s="4" t="s">
        <v>8</v>
      </c>
      <c r="J1" s="6" t="s">
        <v>9</v>
      </c>
    </row>
    <row r="2" spans="1:10" x14ac:dyDescent="0.35">
      <c r="A2" s="7">
        <f t="shared" ref="A2:A17" si="0">B2</f>
        <v>44896</v>
      </c>
      <c r="B2" s="8">
        <f>'[1]Over £25K'!B83</f>
        <v>44896</v>
      </c>
      <c r="C2" s="8" t="str">
        <f>'[1]Over £25K'!C83</f>
        <v>Fivium Limited</v>
      </c>
      <c r="D2" s="9" t="str">
        <f>VLOOKUP(C2,[1]Database!A:F,2,FALSE)</f>
        <v>W1F 7LD</v>
      </c>
      <c r="E2" s="9" t="str">
        <f>VLOOKUP(C2,[1]Database!A:F,3,FALSE)</f>
        <v>SME</v>
      </c>
      <c r="F2" s="9" t="str">
        <f>VLOOKUP(D2,[1]Database!B:G,3,FALSE)</f>
        <v>Energy Portal</v>
      </c>
      <c r="G2" s="9" t="str">
        <f>VLOOKUP(C2,[1]Database!A:F,5,FALSE)</f>
        <v>Information Services</v>
      </c>
      <c r="H2" s="9" t="str">
        <f>VLOOKUP(F2,[1]Database!D:I,3,FALSE)</f>
        <v>Support Services</v>
      </c>
      <c r="I2" s="1" t="str">
        <f>'[1]Over £25K'!I83</f>
        <v>P+112981</v>
      </c>
      <c r="J2" s="2">
        <f>'[1]Over £25K'!J83</f>
        <v>67444.5</v>
      </c>
    </row>
    <row r="3" spans="1:10" x14ac:dyDescent="0.35">
      <c r="A3" s="7">
        <f t="shared" si="0"/>
        <v>44896</v>
      </c>
      <c r="B3" s="8">
        <f>'[1]Over £25K'!B84</f>
        <v>44896</v>
      </c>
      <c r="C3" s="8" t="str">
        <f>'[1]Over £25K'!C84</f>
        <v>OGEL IT Ltd</v>
      </c>
      <c r="D3" s="9" t="str">
        <f>VLOOKUP(C3,[1]Database!A:F,2,FALSE)</f>
        <v>SG1 2FS</v>
      </c>
      <c r="E3" s="9" t="str">
        <f>VLOOKUP(C3,[1]Database!A:F,3,FALSE)</f>
        <v>SME</v>
      </c>
      <c r="F3" s="9" t="str">
        <f>VLOOKUP(D3,[1]Database!B:G,3,FALSE)</f>
        <v>IT Services</v>
      </c>
      <c r="G3" s="9" t="str">
        <f>VLOOKUP(C3,[1]Database!A:F,5,FALSE)</f>
        <v>Information Services</v>
      </c>
      <c r="H3" s="9" t="str">
        <f>VLOOKUP(F3,[1]Database!D:I,3,FALSE)</f>
        <v>Support Services</v>
      </c>
      <c r="I3" s="1" t="str">
        <f>'[1]Over £25K'!I84</f>
        <v>P+112941</v>
      </c>
      <c r="J3" s="2">
        <f>'[1]Over £25K'!J84</f>
        <v>64564.68</v>
      </c>
    </row>
    <row r="4" spans="1:10" x14ac:dyDescent="0.35">
      <c r="A4" s="7">
        <f t="shared" si="0"/>
        <v>44896</v>
      </c>
      <c r="B4" s="8">
        <f>'[1]Over £25K'!B85</f>
        <v>44896</v>
      </c>
      <c r="C4" s="8" t="str">
        <f>'[1]Over £25K'!C85</f>
        <v>OGEL IT Ltd</v>
      </c>
      <c r="D4" s="9" t="str">
        <f>VLOOKUP(C4,[1]Database!A:F,2,FALSE)</f>
        <v>SG1 2FS</v>
      </c>
      <c r="E4" s="9" t="str">
        <f>VLOOKUP(C4,[1]Database!A:F,3,FALSE)</f>
        <v>SME</v>
      </c>
      <c r="F4" s="9" t="str">
        <f>VLOOKUP(D4,[1]Database!B:G,3,FALSE)</f>
        <v>IT Services</v>
      </c>
      <c r="G4" s="9" t="str">
        <f>VLOOKUP(C4,[1]Database!A:F,5,FALSE)</f>
        <v>Information Services</v>
      </c>
      <c r="H4" s="9" t="str">
        <f>VLOOKUP(F4,[1]Database!D:I,3,FALSE)</f>
        <v>Support Services</v>
      </c>
      <c r="I4" s="1" t="str">
        <f>'[1]Over £25K'!I85</f>
        <v>P+112942</v>
      </c>
      <c r="J4" s="2">
        <f>'[1]Over £25K'!J85</f>
        <v>64576.68</v>
      </c>
    </row>
    <row r="5" spans="1:10" x14ac:dyDescent="0.35">
      <c r="A5" s="7">
        <f t="shared" si="0"/>
        <v>44902</v>
      </c>
      <c r="B5" s="8">
        <f>'[1]Over £25K'!B86</f>
        <v>44902</v>
      </c>
      <c r="C5" s="8" t="str">
        <f>'[1]Over £25K'!C86</f>
        <v>Fivium Limited</v>
      </c>
      <c r="D5" s="9" t="str">
        <f>VLOOKUP(C5,[1]Database!A:F,2,FALSE)</f>
        <v>W1F 7LD</v>
      </c>
      <c r="E5" s="9" t="str">
        <f>VLOOKUP(C5,[1]Database!A:F,3,FALSE)</f>
        <v>SME</v>
      </c>
      <c r="F5" s="9" t="str">
        <f>VLOOKUP(D5,[1]Database!B:G,3,FALSE)</f>
        <v>Energy Portal</v>
      </c>
      <c r="G5" s="9" t="str">
        <f>VLOOKUP(C5,[1]Database!A:F,5,FALSE)</f>
        <v>Information Services</v>
      </c>
      <c r="H5" s="9" t="str">
        <f>VLOOKUP(F5,[1]Database!D:I,3,FALSE)</f>
        <v>Support Services</v>
      </c>
      <c r="I5" s="1" t="str">
        <f>'[1]Over £25K'!I86</f>
        <v>P+112984</v>
      </c>
      <c r="J5" s="2">
        <f>'[1]Over £25K'!J86</f>
        <v>117621.6</v>
      </c>
    </row>
    <row r="6" spans="1:10" x14ac:dyDescent="0.35">
      <c r="A6" s="7">
        <f t="shared" si="0"/>
        <v>44902</v>
      </c>
      <c r="B6" s="8">
        <f>'[1]Over £25K'!B87</f>
        <v>44902</v>
      </c>
      <c r="C6" s="8" t="str">
        <f>'[1]Over £25K'!C87</f>
        <v>OGEL IT Ltd</v>
      </c>
      <c r="D6" s="9" t="str">
        <f>VLOOKUP(C6,[1]Database!A:F,2,FALSE)</f>
        <v>SG1 2FS</v>
      </c>
      <c r="E6" s="9" t="str">
        <f>VLOOKUP(C6,[1]Database!A:F,3,FALSE)</f>
        <v>SME</v>
      </c>
      <c r="F6" s="9" t="str">
        <f>VLOOKUP(D6,[1]Database!B:G,3,FALSE)</f>
        <v>IT Services</v>
      </c>
      <c r="G6" s="9" t="str">
        <f>VLOOKUP(C6,[1]Database!A:F,5,FALSE)</f>
        <v>Information Services</v>
      </c>
      <c r="H6" s="9" t="str">
        <f>VLOOKUP(F6,[1]Database!D:I,3,FALSE)</f>
        <v>Support Services</v>
      </c>
      <c r="I6" s="1" t="str">
        <f>'[1]Over £25K'!I87</f>
        <v>P+112991</v>
      </c>
      <c r="J6" s="2">
        <f>'[1]Over £25K'!J87</f>
        <v>58032</v>
      </c>
    </row>
    <row r="7" spans="1:10" x14ac:dyDescent="0.35">
      <c r="A7" s="7">
        <f t="shared" si="0"/>
        <v>44902</v>
      </c>
      <c r="B7" s="8">
        <f>'[1]Over £25K'!B88</f>
        <v>44902</v>
      </c>
      <c r="C7" s="8" t="str">
        <f>'[1]Over £25K'!C88</f>
        <v>OGEL IT Ltd</v>
      </c>
      <c r="D7" s="9" t="str">
        <f>VLOOKUP(C7,[1]Database!A:F,2,FALSE)</f>
        <v>SG1 2FS</v>
      </c>
      <c r="E7" s="9" t="str">
        <f>VLOOKUP(C7,[1]Database!A:F,3,FALSE)</f>
        <v>SME</v>
      </c>
      <c r="F7" s="9" t="str">
        <f>VLOOKUP(D7,[1]Database!B:G,3,FALSE)</f>
        <v>IT Services</v>
      </c>
      <c r="G7" s="9" t="str">
        <f>VLOOKUP(C7,[1]Database!A:F,5,FALSE)</f>
        <v>Information Services</v>
      </c>
      <c r="H7" s="9" t="str">
        <f>VLOOKUP(F7,[1]Database!D:I,3,FALSE)</f>
        <v>Support Services</v>
      </c>
      <c r="I7" s="1" t="str">
        <f>'[1]Over £25K'!I88</f>
        <v>P+112992</v>
      </c>
      <c r="J7" s="2">
        <f>'[1]Over £25K'!J88</f>
        <v>59400</v>
      </c>
    </row>
    <row r="8" spans="1:10" x14ac:dyDescent="0.35">
      <c r="A8" s="7">
        <f t="shared" si="0"/>
        <v>44902</v>
      </c>
      <c r="B8" s="8">
        <f>'[1]Over £25K'!B89</f>
        <v>44902</v>
      </c>
      <c r="C8" s="8" t="str">
        <f>'[1]Over £25K'!C89</f>
        <v>OGEL IT Ltd</v>
      </c>
      <c r="D8" s="9" t="str">
        <f>VLOOKUP(C8,[1]Database!A:F,2,FALSE)</f>
        <v>SG1 2FS</v>
      </c>
      <c r="E8" s="9" t="str">
        <f>VLOOKUP(C8,[1]Database!A:F,3,FALSE)</f>
        <v>SME</v>
      </c>
      <c r="F8" s="9" t="str">
        <f>VLOOKUP(D8,[1]Database!B:G,3,FALSE)</f>
        <v>IT Services</v>
      </c>
      <c r="G8" s="9" t="str">
        <f>VLOOKUP(C8,[1]Database!A:F,5,FALSE)</f>
        <v>Information Services</v>
      </c>
      <c r="H8" s="9" t="str">
        <f>VLOOKUP(F8,[1]Database!D:I,3,FALSE)</f>
        <v>Support Services</v>
      </c>
      <c r="I8" s="1" t="str">
        <f>'[1]Over £25K'!I89</f>
        <v>P+113009</v>
      </c>
      <c r="J8" s="2">
        <f>'[1]Over £25K'!J89</f>
        <v>60218.7</v>
      </c>
    </row>
    <row r="9" spans="1:10" x14ac:dyDescent="0.35">
      <c r="A9" s="7">
        <f t="shared" si="0"/>
        <v>44902</v>
      </c>
      <c r="B9" s="8">
        <f>'[1]Over £25K'!B90</f>
        <v>44902</v>
      </c>
      <c r="C9" s="8" t="str">
        <f>'[1]Over £25K'!C90</f>
        <v>Osokey Limited</v>
      </c>
      <c r="D9" s="9" t="str">
        <f>VLOOKUP(C9,[1]Database!A:F,2,FALSE)</f>
        <v>RG9 1AY</v>
      </c>
      <c r="E9" s="9" t="str">
        <f>VLOOKUP(C9,[1]Database!A:F,3,FALSE)</f>
        <v>SME</v>
      </c>
      <c r="F9" s="9" t="str">
        <f>VLOOKUP(D9,[1]Database!B:G,3,FALSE)</f>
        <v>National Data Repository</v>
      </c>
      <c r="G9" s="9" t="str">
        <f>VLOOKUP(C9,[1]Database!A:F,5,FALSE)</f>
        <v>Information Services</v>
      </c>
      <c r="H9" s="9" t="str">
        <f>VLOOKUP(F9,[1]Database!D:I,3,FALSE)</f>
        <v>Support Services</v>
      </c>
      <c r="I9" s="1" t="str">
        <f>'[1]Over £25K'!I90</f>
        <v>P+113005</v>
      </c>
      <c r="J9" s="2">
        <f>'[1]Over £25K'!J90</f>
        <v>119480.36</v>
      </c>
    </row>
    <row r="10" spans="1:10" x14ac:dyDescent="0.35">
      <c r="A10" s="7">
        <f t="shared" si="0"/>
        <v>44902</v>
      </c>
      <c r="B10" s="8">
        <f>'[1]Over £25K'!B91</f>
        <v>44902</v>
      </c>
      <c r="C10" s="8" t="str">
        <f>'[1]Over £25K'!C91</f>
        <v>Redfern Travel Ltd</v>
      </c>
      <c r="D10" s="9" t="str">
        <f>VLOOKUP(C10,[1]Database!A:F,2,FALSE)</f>
        <v>BD1 5HQ</v>
      </c>
      <c r="E10" s="9" t="str">
        <f>VLOOKUP(C10,[1]Database!A:F,3,FALSE)</f>
        <v>SME</v>
      </c>
      <c r="F10" s="9" t="str">
        <f>VLOOKUP(D10,[1]Database!B:G,3,FALSE)</f>
        <v>Monthly Company Travel</v>
      </c>
      <c r="G10" s="9" t="str">
        <f>VLOOKUP(C10,[1]Database!A:F,5,FALSE)</f>
        <v>Travel</v>
      </c>
      <c r="H10" s="9" t="str">
        <f>VLOOKUP(F10,[1]Database!D:I,3,FALSE)</f>
        <v>Monthly Company Travel</v>
      </c>
      <c r="I10" s="1" t="str">
        <f>'[1]Over £25K'!I91</f>
        <v>P+113019</v>
      </c>
      <c r="J10" s="2">
        <f>'[1]Over £25K'!J91</f>
        <v>26766.66</v>
      </c>
    </row>
    <row r="11" spans="1:10" x14ac:dyDescent="0.35">
      <c r="A11" s="7">
        <f t="shared" si="0"/>
        <v>44910</v>
      </c>
      <c r="B11" s="8">
        <f>'[1]Over £25K'!B92</f>
        <v>44910</v>
      </c>
      <c r="C11" s="8" t="str">
        <f>'[1]Over £25K'!C92</f>
        <v>OGEL IT Ltd</v>
      </c>
      <c r="D11" s="9" t="str">
        <f>VLOOKUP(C11,[1]Database!A:F,2,FALSE)</f>
        <v>SG1 2FS</v>
      </c>
      <c r="E11" s="9" t="str">
        <f>VLOOKUP(C11,[1]Database!A:F,3,FALSE)</f>
        <v>SME</v>
      </c>
      <c r="F11" s="9" t="str">
        <f>VLOOKUP(D11,[1]Database!B:G,3,FALSE)</f>
        <v>IT Services</v>
      </c>
      <c r="G11" s="9" t="str">
        <f>VLOOKUP(C11,[1]Database!A:F,5,FALSE)</f>
        <v>Information Services</v>
      </c>
      <c r="H11" s="9" t="str">
        <f>VLOOKUP(F11,[1]Database!D:I,3,FALSE)</f>
        <v>Support Services</v>
      </c>
      <c r="I11" s="1" t="str">
        <f>'[1]Over £25K'!I92</f>
        <v>P+112993</v>
      </c>
      <c r="J11" s="2">
        <f>'[1]Over £25K'!J92</f>
        <v>58752</v>
      </c>
    </row>
    <row r="12" spans="1:10" x14ac:dyDescent="0.35">
      <c r="A12" s="7">
        <f t="shared" si="0"/>
        <v>44910</v>
      </c>
      <c r="B12" s="8">
        <f>'[1]Over £25K'!B93</f>
        <v>44910</v>
      </c>
      <c r="C12" s="8" t="str">
        <f>'[1]Over £25K'!C93</f>
        <v>Fivium Limited</v>
      </c>
      <c r="D12" s="9" t="str">
        <f>VLOOKUP(C12,[1]Database!A:F,2,FALSE)</f>
        <v>W1F 7LD</v>
      </c>
      <c r="E12" s="9" t="str">
        <f>VLOOKUP(C12,[1]Database!A:F,3,FALSE)</f>
        <v>SME</v>
      </c>
      <c r="F12" s="9" t="str">
        <f>VLOOKUP(D12,[1]Database!B:G,3,FALSE)</f>
        <v>Energy Portal</v>
      </c>
      <c r="G12" s="9" t="str">
        <f>VLOOKUP(C12,[1]Database!A:F,5,FALSE)</f>
        <v>Information Services</v>
      </c>
      <c r="H12" s="9" t="str">
        <f>VLOOKUP(F12,[1]Database!D:I,3,FALSE)</f>
        <v>Support Services</v>
      </c>
      <c r="I12" s="1" t="str">
        <f>'[1]Over £25K'!I93</f>
        <v>P+113093</v>
      </c>
      <c r="J12" s="2">
        <f>'[1]Over £25K'!J93</f>
        <v>40102.800000000003</v>
      </c>
    </row>
    <row r="13" spans="1:10" x14ac:dyDescent="0.35">
      <c r="A13" s="7">
        <f t="shared" si="0"/>
        <v>44910</v>
      </c>
      <c r="B13" s="8">
        <f>'[1]Over £25K'!B94</f>
        <v>44910</v>
      </c>
      <c r="C13" s="8" t="str">
        <f>'[1]Over £25K'!C94</f>
        <v>Fivium Limited</v>
      </c>
      <c r="D13" s="9" t="str">
        <f>VLOOKUP(C13,[1]Database!A:F,2,FALSE)</f>
        <v>W1F 7LD</v>
      </c>
      <c r="E13" s="9" t="str">
        <f>VLOOKUP(C13,[1]Database!A:F,3,FALSE)</f>
        <v>SME</v>
      </c>
      <c r="F13" s="9" t="str">
        <f>VLOOKUP(D13,[1]Database!B:G,3,FALSE)</f>
        <v>Energy Portal</v>
      </c>
      <c r="G13" s="9" t="str">
        <f>VLOOKUP(C13,[1]Database!A:F,5,FALSE)</f>
        <v>Information Services</v>
      </c>
      <c r="H13" s="9" t="str">
        <f>VLOOKUP(F13,[1]Database!D:I,3,FALSE)</f>
        <v>Support Services</v>
      </c>
      <c r="I13" s="1" t="str">
        <f>'[1]Over £25K'!I94</f>
        <v>P+113092</v>
      </c>
      <c r="J13" s="2">
        <f>'[1]Over £25K'!J94</f>
        <v>44418</v>
      </c>
    </row>
    <row r="14" spans="1:10" x14ac:dyDescent="0.35">
      <c r="A14" s="7">
        <f t="shared" si="0"/>
        <v>44910</v>
      </c>
      <c r="B14" s="8">
        <f>'[1]Over £25K'!B95</f>
        <v>44910</v>
      </c>
      <c r="C14" s="8" t="str">
        <f>'[1]Over £25K'!C95</f>
        <v>Fivium Limited</v>
      </c>
      <c r="D14" s="9" t="str">
        <f>VLOOKUP(C14,[1]Database!A:F,2,FALSE)</f>
        <v>W1F 7LD</v>
      </c>
      <c r="E14" s="9" t="str">
        <f>VLOOKUP(C14,[1]Database!A:F,3,FALSE)</f>
        <v>SME</v>
      </c>
      <c r="F14" s="9" t="str">
        <f>VLOOKUP(D14,[1]Database!B:G,3,FALSE)</f>
        <v>Energy Portal</v>
      </c>
      <c r="G14" s="9" t="str">
        <f>VLOOKUP(C14,[1]Database!A:F,5,FALSE)</f>
        <v>Information Services</v>
      </c>
      <c r="H14" s="9" t="str">
        <f>VLOOKUP(F14,[1]Database!D:I,3,FALSE)</f>
        <v>Support Services</v>
      </c>
      <c r="I14" s="1" t="str">
        <f>'[1]Over £25K'!I95</f>
        <v>P+113091</v>
      </c>
      <c r="J14" s="2">
        <f>'[1]Over £25K'!J95</f>
        <v>42370.559999999998</v>
      </c>
    </row>
    <row r="15" spans="1:10" x14ac:dyDescent="0.35">
      <c r="A15" s="7">
        <f t="shared" si="0"/>
        <v>44910</v>
      </c>
      <c r="B15" s="8">
        <f>'[1]Over £25K'!B96</f>
        <v>44910</v>
      </c>
      <c r="C15" s="8" t="str">
        <f>'[1]Over £25K'!C96</f>
        <v>Fivium Limited</v>
      </c>
      <c r="D15" s="9" t="str">
        <f>VLOOKUP(C15,[1]Database!A:F,2,FALSE)</f>
        <v>W1F 7LD</v>
      </c>
      <c r="E15" s="9" t="str">
        <f>VLOOKUP(C15,[1]Database!A:F,3,FALSE)</f>
        <v>SME</v>
      </c>
      <c r="F15" s="9" t="str">
        <f>VLOOKUP(D15,[1]Database!B:G,3,FALSE)</f>
        <v>Energy Portal</v>
      </c>
      <c r="G15" s="9" t="str">
        <f>VLOOKUP(C15,[1]Database!A:F,5,FALSE)</f>
        <v>Information Services</v>
      </c>
      <c r="H15" s="9" t="str">
        <f>VLOOKUP(F15,[1]Database!D:I,3,FALSE)</f>
        <v>Support Services</v>
      </c>
      <c r="I15" s="1" t="str">
        <f>'[1]Over £25K'!I96</f>
        <v>P+113090</v>
      </c>
      <c r="J15" s="2">
        <f>'[1]Over £25K'!J96</f>
        <v>30498</v>
      </c>
    </row>
    <row r="16" spans="1:10" x14ac:dyDescent="0.35">
      <c r="A16" s="7">
        <f t="shared" si="0"/>
        <v>44910</v>
      </c>
      <c r="B16" s="8">
        <f>'[1]Over £25K'!B97</f>
        <v>44910</v>
      </c>
      <c r="C16" s="8" t="str">
        <f>'[1]Over £25K'!C97</f>
        <v>Hartnell Taylor Cook</v>
      </c>
      <c r="D16" s="9" t="str">
        <f>VLOOKUP(C16,[1]Database!A:F,2,FALSE)</f>
        <v>BS8 3JX</v>
      </c>
      <c r="E16" s="9" t="str">
        <f>VLOOKUP(C16,[1]Database!A:F,3,FALSE)</f>
        <v>SME</v>
      </c>
      <c r="F16" s="9" t="str">
        <f>VLOOKUP(D16,[1]Database!B:G,3,FALSE)</f>
        <v>Rent, Rates &amp; Service Charge</v>
      </c>
      <c r="G16" s="9" t="str">
        <f>VLOOKUP(C16,[1]Database!A:F,5,FALSE)</f>
        <v>Accommodation</v>
      </c>
      <c r="H16" s="9" t="str">
        <f>VLOOKUP(F16,[1]Database!D:I,3,FALSE)</f>
        <v>Rent</v>
      </c>
      <c r="I16" s="1" t="str">
        <f>'[1]Over £25K'!I97</f>
        <v>P+113114</v>
      </c>
      <c r="J16" s="2">
        <f>'[1]Over £25K'!J97</f>
        <v>69861</v>
      </c>
    </row>
    <row r="17" spans="1:10" x14ac:dyDescent="0.35">
      <c r="A17" s="7">
        <f t="shared" si="0"/>
        <v>44910</v>
      </c>
      <c r="B17" s="8">
        <f>'[1]Over £25K'!B98</f>
        <v>44910</v>
      </c>
      <c r="C17" s="8" t="str">
        <f>'[1]Over £25K'!C98</f>
        <v>Hartnell Taylor Cook</v>
      </c>
      <c r="D17" s="9" t="str">
        <f>VLOOKUP(C17,[1]Database!A:F,2,FALSE)</f>
        <v>BS8 3JX</v>
      </c>
      <c r="E17" s="9" t="str">
        <f>VLOOKUP(C17,[1]Database!A:F,3,FALSE)</f>
        <v>SME</v>
      </c>
      <c r="F17" s="9" t="str">
        <f>VLOOKUP(D17,[1]Database!B:G,3,FALSE)</f>
        <v>Rent, Rates &amp; Service Charge</v>
      </c>
      <c r="G17" s="9" t="str">
        <f>VLOOKUP(C17,[1]Database!A:F,5,FALSE)</f>
        <v>Accommodation</v>
      </c>
      <c r="H17" s="9" t="str">
        <f>VLOOKUP(F17,[1]Database!D:I,3,FALSE)</f>
        <v>Rent</v>
      </c>
      <c r="I17" s="1" t="str">
        <f>'[1]Over £25K'!I98</f>
        <v>P+113115</v>
      </c>
      <c r="J17" s="2">
        <f>'[1]Over £25K'!J98</f>
        <v>58944.9</v>
      </c>
    </row>
  </sheetData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Fiona Gruber (Oil &amp; Gas Authority)</dc:creator>
  <cp:lastModifiedBy>Ian Furneaux (Oil &amp; Gas Authority)</cp:lastModifiedBy>
  <cp:lastPrinted>2023-02-03T15:07:42Z</cp:lastPrinted>
  <dcterms:created xsi:type="dcterms:W3CDTF">2023-02-03T15:05:09Z</dcterms:created>
  <dcterms:modified xsi:type="dcterms:W3CDTF">2023-02-06T09:06:38Z</dcterms:modified>
</cp:coreProperties>
</file>