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9E4FFB7C-F70A-48C4-8AE0-02F602F35E50}" xr6:coauthVersionLast="47" xr6:coauthVersionMax="47" xr10:uidLastSave="{00000000-0000-0000-0000-000000000000}"/>
  <bookViews>
    <workbookView xWindow="-110" yWindow="-110" windowWidth="19420" windowHeight="10420" xr2:uid="{AC7C71A4-D6C8-4F96-899C-4ADDE9FAAFA8}"/>
  </bookViews>
  <sheets>
    <sheet name="Submission" sheetId="1" r:id="rId1"/>
  </sheets>
  <externalReferences>
    <externalReference r:id="rId2"/>
  </externalReferences>
  <definedNames>
    <definedName name="_xlnm.Print_Area" localSheetId="0">Submission!$A$1:$J$13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C13" i="1"/>
  <c r="G13" i="1" s="1"/>
  <c r="B13" i="1"/>
  <c r="A13" i="1" s="1"/>
  <c r="J12" i="1"/>
  <c r="I12" i="1"/>
  <c r="C12" i="1"/>
  <c r="G12" i="1" s="1"/>
  <c r="B12" i="1"/>
  <c r="A12" i="1" s="1"/>
  <c r="J11" i="1"/>
  <c r="I11" i="1"/>
  <c r="C11" i="1"/>
  <c r="E11" i="1" s="1"/>
  <c r="B11" i="1"/>
  <c r="A11" i="1"/>
  <c r="J10" i="1"/>
  <c r="I10" i="1"/>
  <c r="C10" i="1"/>
  <c r="B10" i="1"/>
  <c r="A10" i="1"/>
  <c r="J9" i="1"/>
  <c r="I9" i="1"/>
  <c r="C9" i="1"/>
  <c r="G9" i="1" s="1"/>
  <c r="B9" i="1"/>
  <c r="A9" i="1" s="1"/>
  <c r="J8" i="1"/>
  <c r="I8" i="1"/>
  <c r="C8" i="1"/>
  <c r="G8" i="1" s="1"/>
  <c r="B8" i="1"/>
  <c r="A8" i="1"/>
  <c r="J7" i="1"/>
  <c r="I7" i="1"/>
  <c r="C7" i="1"/>
  <c r="B7" i="1"/>
  <c r="A7" i="1"/>
  <c r="J6" i="1"/>
  <c r="I6" i="1"/>
  <c r="C6" i="1"/>
  <c r="G6" i="1" s="1"/>
  <c r="B6" i="1"/>
  <c r="A6" i="1" s="1"/>
  <c r="J5" i="1"/>
  <c r="I5" i="1"/>
  <c r="C5" i="1"/>
  <c r="E5" i="1" s="1"/>
  <c r="B5" i="1"/>
  <c r="A5" i="1"/>
  <c r="J4" i="1"/>
  <c r="I4" i="1"/>
  <c r="C4" i="1"/>
  <c r="B4" i="1"/>
  <c r="A4" i="1"/>
  <c r="J3" i="1"/>
  <c r="I3" i="1"/>
  <c r="C3" i="1"/>
  <c r="G3" i="1" s="1"/>
  <c r="B3" i="1"/>
  <c r="A3" i="1" s="1"/>
  <c r="J2" i="1"/>
  <c r="I2" i="1"/>
  <c r="C2" i="1"/>
  <c r="B2" i="1"/>
  <c r="A2" i="1"/>
  <c r="E2" i="1" l="1"/>
  <c r="G2" i="1"/>
  <c r="G4" i="1"/>
  <c r="E4" i="1"/>
  <c r="D4" i="1"/>
  <c r="H4" i="1" s="1"/>
  <c r="G7" i="1"/>
  <c r="E7" i="1"/>
  <c r="D7" i="1"/>
  <c r="F7" i="1" s="1"/>
  <c r="H7" i="1" s="1"/>
  <c r="D10" i="1"/>
  <c r="F10" i="1" s="1"/>
  <c r="H10" i="1" s="1"/>
  <c r="G10" i="1"/>
  <c r="E10" i="1"/>
  <c r="G11" i="1"/>
  <c r="G5" i="1"/>
  <c r="D3" i="1"/>
  <c r="F3" i="1" s="1"/>
  <c r="H3" i="1" s="1"/>
  <c r="D9" i="1"/>
  <c r="F9" i="1" s="1"/>
  <c r="H9" i="1" s="1"/>
  <c r="E9" i="1"/>
  <c r="D2" i="1"/>
  <c r="F2" i="1" s="1"/>
  <c r="H2" i="1" s="1"/>
  <c r="D8" i="1"/>
  <c r="F8" i="1" s="1"/>
  <c r="H8" i="1" s="1"/>
  <c r="E3" i="1"/>
  <c r="E8" i="1"/>
  <c r="D13" i="1"/>
  <c r="F13" i="1" s="1"/>
  <c r="H13" i="1" s="1"/>
  <c r="E13" i="1"/>
  <c r="D6" i="1"/>
  <c r="F6" i="1" s="1"/>
  <c r="H6" i="1" s="1"/>
  <c r="D12" i="1"/>
  <c r="F12" i="1" s="1"/>
  <c r="H12" i="1" s="1"/>
  <c r="E12" i="1"/>
  <c r="E6" i="1"/>
  <c r="D5" i="1"/>
  <c r="F5" i="1" s="1"/>
  <c r="H5" i="1" s="1"/>
  <c r="D11" i="1"/>
  <c r="F11" i="1" s="1"/>
  <c r="H11" i="1" s="1"/>
</calcChain>
</file>

<file path=xl/sharedStrings.xml><?xml version="1.0" encoding="utf-8"?>
<sst xmlns="http://schemas.openxmlformats.org/spreadsheetml/2006/main" count="11" uniqueCount="11">
  <si>
    <t>Month</t>
  </si>
  <si>
    <t>Payment Date</t>
  </si>
  <si>
    <t>Supplier Name</t>
  </si>
  <si>
    <t>Supplier Post Code</t>
  </si>
  <si>
    <t>Supplier Type (large, SME, VCS, Public Sector)</t>
  </si>
  <si>
    <t>Expense Type</t>
  </si>
  <si>
    <t>Expense Area</t>
  </si>
  <si>
    <t>Description</t>
  </si>
  <si>
    <t>Transaction Number</t>
  </si>
  <si>
    <t>Amount</t>
  </si>
  <si>
    <t>IT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</si>
</sst>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3" fontId="2" fillId="0" borderId="0" xfId="1" applyFont="1" applyFill="1"/>
    <xf numFmtId="0" fontId="2" fillId="0" borderId="0" xfId="0" applyFont="1" applyFill="1"/>
    <xf numFmtId="0" fontId="0" fillId="0" borderId="0" xfId="0" applyFill="1"/>
    <xf numFmtId="43" fontId="0" fillId="0" borderId="0" xfId="1" applyFont="1" applyFill="1"/>
    <xf numFmtId="49" fontId="2" fillId="0" borderId="1" xfId="1" applyNumberFormat="1" applyFont="1" applyFill="1" applyBorder="1"/>
    <xf numFmtId="43" fontId="2" fillId="0" borderId="1" xfId="1" applyFont="1" applyFill="1" applyBorder="1"/>
    <xf numFmtId="17" fontId="0" fillId="0" borderId="1" xfId="0" applyNumberFormat="1" applyFill="1" applyBorder="1"/>
    <xf numFmtId="14" fontId="2" fillId="0" borderId="1" xfId="0" applyNumberFormat="1" applyFont="1" applyFill="1" applyBorder="1"/>
    <xf numFmtId="0" fontId="2" fillId="0" borderId="1" xfId="0" applyFont="1" applyFill="1" applyBorder="1"/>
    <xf numFmtId="14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3" fontId="3" fillId="2" borderId="1" xfId="1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D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sites/Finance/20222023/OGA/External%20Reporting/Transparency%20Reports/Over%20&#163;25,000/2022%20OGA%20Spend%20over%20&#163;25.000%20April%202022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"/>
      <sheetName val="Submission"/>
      <sheetName val="Over £25K"/>
      <sheetName val="Database"/>
      <sheetName val="Payment run"/>
    </sheetNames>
    <sheetDataSet>
      <sheetData sheetId="0"/>
      <sheetData sheetId="1"/>
      <sheetData sheetId="2">
        <row r="111">
          <cell r="B111">
            <v>44958</v>
          </cell>
          <cell r="C111" t="str">
            <v>Ikon Science Limited</v>
          </cell>
          <cell r="I111" t="str">
            <v>P+113404</v>
          </cell>
          <cell r="J111">
            <v>234606.4</v>
          </cell>
        </row>
        <row r="112">
          <cell r="B112">
            <v>44958</v>
          </cell>
          <cell r="C112" t="str">
            <v>Wood Mackenzie</v>
          </cell>
          <cell r="I112" t="str">
            <v>P+113382</v>
          </cell>
          <cell r="J112">
            <v>87860.4</v>
          </cell>
        </row>
        <row r="113">
          <cell r="B113">
            <v>44965</v>
          </cell>
          <cell r="C113" t="str">
            <v>Fivium Limited</v>
          </cell>
          <cell r="I113" t="str">
            <v>P+113251</v>
          </cell>
          <cell r="J113">
            <v>64686</v>
          </cell>
        </row>
        <row r="114">
          <cell r="B114">
            <v>44965</v>
          </cell>
          <cell r="C114" t="str">
            <v>Fivium Limited</v>
          </cell>
          <cell r="I114" t="str">
            <v>P+113413</v>
          </cell>
          <cell r="J114">
            <v>117621.6</v>
          </cell>
        </row>
        <row r="115">
          <cell r="B115">
            <v>44972</v>
          </cell>
          <cell r="C115" t="str">
            <v>Fivium Limited</v>
          </cell>
          <cell r="I115" t="str">
            <v>P+113473</v>
          </cell>
          <cell r="J115">
            <v>42670.559999999998</v>
          </cell>
        </row>
        <row r="116">
          <cell r="B116">
            <v>44972</v>
          </cell>
          <cell r="C116" t="str">
            <v>Fivium Limited</v>
          </cell>
          <cell r="I116" t="str">
            <v>P+113474</v>
          </cell>
          <cell r="J116">
            <v>64818</v>
          </cell>
        </row>
        <row r="117">
          <cell r="B117">
            <v>44972</v>
          </cell>
          <cell r="C117" t="str">
            <v>Fivium Limited</v>
          </cell>
          <cell r="I117" t="str">
            <v>P+113476</v>
          </cell>
          <cell r="J117">
            <v>40102.800000000003</v>
          </cell>
        </row>
        <row r="118">
          <cell r="B118">
            <v>44980</v>
          </cell>
          <cell r="C118" t="str">
            <v>NERC</v>
          </cell>
          <cell r="I118" t="str">
            <v>P+113508</v>
          </cell>
          <cell r="J118">
            <v>38923.480000000003</v>
          </cell>
        </row>
        <row r="119">
          <cell r="B119">
            <v>44980</v>
          </cell>
          <cell r="C119" t="str">
            <v>Gaffney Cline &amp; Associates Ltd</v>
          </cell>
          <cell r="I119" t="str">
            <v>P+113480</v>
          </cell>
          <cell r="J119">
            <v>36000</v>
          </cell>
        </row>
        <row r="120">
          <cell r="B120">
            <v>44980</v>
          </cell>
          <cell r="C120" t="str">
            <v>OGEL IT Ltd</v>
          </cell>
          <cell r="I120" t="str">
            <v>P+113497</v>
          </cell>
          <cell r="J120">
            <v>47544</v>
          </cell>
        </row>
        <row r="121">
          <cell r="B121">
            <v>44980</v>
          </cell>
          <cell r="C121" t="str">
            <v>Osokey Limited</v>
          </cell>
          <cell r="I121" t="str">
            <v>P+113496</v>
          </cell>
          <cell r="J121">
            <v>119480.36</v>
          </cell>
        </row>
        <row r="122">
          <cell r="B122">
            <v>44978</v>
          </cell>
          <cell r="C122" t="str">
            <v>Worldpay UK Limited</v>
          </cell>
          <cell r="I122" t="str">
            <v>P+113434</v>
          </cell>
          <cell r="J122">
            <v>25356.240000000002</v>
          </cell>
        </row>
      </sheetData>
      <sheetData sheetId="3">
        <row r="1">
          <cell r="A1" t="str">
            <v>Supplier Name</v>
          </cell>
          <cell r="B1" t="str">
            <v>Supplier Post Code</v>
          </cell>
          <cell r="C1" t="str">
            <v>Supplier Type (large, SME, VCS, Public Sector)</v>
          </cell>
          <cell r="D1" t="str">
            <v>Expense Type</v>
          </cell>
          <cell r="E1" t="str">
            <v>Expense Area</v>
          </cell>
          <cell r="F1" t="str">
            <v>Description</v>
          </cell>
        </row>
        <row r="2">
          <cell r="A2" t="str">
            <v>3ES Innovation Inc</v>
          </cell>
          <cell r="B2" t="str">
            <v>T2P 0C1 CANADA</v>
          </cell>
          <cell r="C2" t="str">
            <v>Large</v>
          </cell>
          <cell r="D2" t="str">
            <v>Software Licences</v>
          </cell>
          <cell r="E2" t="str">
            <v>Exploration</v>
          </cell>
          <cell r="F2" t="str">
            <v>Software Licences</v>
          </cell>
        </row>
        <row r="3">
          <cell r="A3" t="str">
            <v>Atkins Limited</v>
          </cell>
          <cell r="B3" t="str">
            <v>AB10 1HW</v>
          </cell>
          <cell r="C3" t="str">
            <v>Large</v>
          </cell>
          <cell r="D3" t="str">
            <v>Project</v>
          </cell>
          <cell r="E3" t="str">
            <v>Operations</v>
          </cell>
          <cell r="F3" t="str">
            <v>Project Cost</v>
          </cell>
        </row>
        <row r="4">
          <cell r="A4" t="str">
            <v>BEIS</v>
          </cell>
          <cell r="B4" t="str">
            <v>YO1 7PX</v>
          </cell>
          <cell r="C4" t="str">
            <v>Govt</v>
          </cell>
          <cell r="D4" t="str">
            <v>Insurance</v>
          </cell>
          <cell r="E4" t="str">
            <v>Governance</v>
          </cell>
          <cell r="F4" t="str">
            <v>Indemnity Insurance</v>
          </cell>
        </row>
        <row r="5">
          <cell r="A5" t="str">
            <v xml:space="preserve">BEIS </v>
          </cell>
          <cell r="B5" t="str">
            <v>NP10 8QQ</v>
          </cell>
          <cell r="C5" t="str">
            <v>Public Sector</v>
          </cell>
          <cell r="D5" t="str">
            <v>Insurance</v>
          </cell>
          <cell r="E5" t="str">
            <v>Governance</v>
          </cell>
          <cell r="F5" t="str">
            <v>Indemnity Insurance</v>
          </cell>
        </row>
        <row r="6">
          <cell r="A6" t="str">
            <v>Bray Leino Limited</v>
          </cell>
          <cell r="B6" t="str">
            <v>EX32 0RX</v>
          </cell>
          <cell r="C6" t="str">
            <v>SME</v>
          </cell>
          <cell r="D6" t="str">
            <v>Offshore Europe</v>
          </cell>
          <cell r="E6" t="str">
            <v>Strategy</v>
          </cell>
          <cell r="F6" t="str">
            <v>Design</v>
          </cell>
        </row>
        <row r="7">
          <cell r="A7" t="str">
            <v>Bryan Cave Leighton Paisner</v>
          </cell>
          <cell r="B7" t="str">
            <v>EC4R 9HA</v>
          </cell>
          <cell r="C7" t="str">
            <v>Large</v>
          </cell>
          <cell r="D7" t="str">
            <v>Legal Advice</v>
          </cell>
          <cell r="E7" t="str">
            <v>Legal</v>
          </cell>
          <cell r="F7" t="str">
            <v>Professional Services</v>
          </cell>
        </row>
        <row r="8">
          <cell r="A8" t="str">
            <v>Clifford Chance LLP</v>
          </cell>
          <cell r="B8" t="str">
            <v>E14 5JJ</v>
          </cell>
          <cell r="C8" t="str">
            <v>Large</v>
          </cell>
          <cell r="D8" t="str">
            <v>Outsourced Service</v>
          </cell>
          <cell r="E8" t="str">
            <v>Legal</v>
          </cell>
          <cell r="F8" t="str">
            <v>Legal Services</v>
          </cell>
        </row>
        <row r="9">
          <cell r="A9" t="str">
            <v>Common Data Access Ltd</v>
          </cell>
          <cell r="B9" t="str">
            <v>SW1E 5BH</v>
          </cell>
          <cell r="C9" t="str">
            <v>SME</v>
          </cell>
          <cell r="D9" t="str">
            <v>National Data Repository</v>
          </cell>
          <cell r="E9" t="str">
            <v>Support Services</v>
          </cell>
          <cell r="F9" t="str">
            <v>Project Cost-National Data Repository</v>
          </cell>
        </row>
        <row r="10">
          <cell r="A10" t="str">
            <v>Computacenter UK Ltd</v>
          </cell>
          <cell r="B10" t="str">
            <v>AL10 9TW</v>
          </cell>
          <cell r="C10" t="str">
            <v>SME</v>
          </cell>
          <cell r="D10" t="str">
            <v>IT Services</v>
          </cell>
          <cell r="E10" t="str">
            <v>Information Services</v>
          </cell>
          <cell r="F10" t="str">
            <v>Support Services</v>
          </cell>
        </row>
        <row r="11">
          <cell r="A11" t="str">
            <v>Dell Corporation Limited</v>
          </cell>
          <cell r="B11" t="str">
            <v>RG12 1LF</v>
          </cell>
          <cell r="C11" t="str">
            <v>Large</v>
          </cell>
          <cell r="D11" t="str">
            <v>IT Services</v>
          </cell>
          <cell r="E11" t="str">
            <v>Information Services</v>
          </cell>
          <cell r="F11" t="str">
            <v>IT equipment</v>
          </cell>
        </row>
        <row r="12">
          <cell r="A12" t="str">
            <v>ESRI UK Ltd</v>
          </cell>
          <cell r="B12" t="str">
            <v>HP21 7QD</v>
          </cell>
          <cell r="C12" t="str">
            <v>SME</v>
          </cell>
          <cell r="D12" t="str">
            <v>Software Licences</v>
          </cell>
          <cell r="E12" t="str">
            <v>Information Services</v>
          </cell>
          <cell r="F12" t="str">
            <v>Software Licence</v>
          </cell>
        </row>
        <row r="13">
          <cell r="A13" t="str">
            <v>Fivium Limited</v>
          </cell>
          <cell r="B13" t="str">
            <v>W1F 7LD</v>
          </cell>
          <cell r="C13" t="str">
            <v>SME</v>
          </cell>
          <cell r="D13" t="str">
            <v>Energy Portal</v>
          </cell>
          <cell r="E13" t="str">
            <v>Information Services</v>
          </cell>
          <cell r="F13" t="str">
            <v>Support Services</v>
          </cell>
        </row>
        <row r="14">
          <cell r="A14" t="str">
            <v>Getech Group PLC</v>
          </cell>
          <cell r="C14" t="str">
            <v>SME</v>
          </cell>
          <cell r="D14" t="str">
            <v>Operations</v>
          </cell>
          <cell r="E14" t="str">
            <v>Exploration</v>
          </cell>
          <cell r="F14" t="str">
            <v>Project Cost</v>
          </cell>
        </row>
        <row r="15">
          <cell r="A15" t="str">
            <v>Government Internal Audit Agency</v>
          </cell>
          <cell r="B15" t="str">
            <v>SW1H 0ET</v>
          </cell>
          <cell r="C15" t="str">
            <v>Public Sector</v>
          </cell>
          <cell r="D15" t="str">
            <v>Audit Fee</v>
          </cell>
          <cell r="E15" t="str">
            <v>Governance</v>
          </cell>
          <cell r="F15" t="str">
            <v>Internal Audit</v>
          </cell>
        </row>
        <row r="16">
          <cell r="A16" t="str">
            <v>GVA Grimley Ltd</v>
          </cell>
          <cell r="B16" t="str">
            <v>B1 2JJ</v>
          </cell>
          <cell r="C16" t="str">
            <v>Large</v>
          </cell>
          <cell r="D16" t="str">
            <v>Rent, Rates &amp; Service Charge</v>
          </cell>
          <cell r="E16" t="str">
            <v>Accommodation</v>
          </cell>
          <cell r="F16" t="str">
            <v>Rent</v>
          </cell>
        </row>
        <row r="17">
          <cell r="A17" t="str">
            <v>Hartnell Taylor Cook</v>
          </cell>
          <cell r="B17" t="str">
            <v>BS8 3JX</v>
          </cell>
          <cell r="C17" t="str">
            <v>SME</v>
          </cell>
          <cell r="D17" t="str">
            <v>Rent, Rates &amp; Service Charge</v>
          </cell>
          <cell r="E17" t="str">
            <v>Accommodation</v>
          </cell>
          <cell r="F17" t="str">
            <v>Rent</v>
          </cell>
        </row>
        <row r="18">
          <cell r="A18" t="str">
            <v>Heriot-Watt University</v>
          </cell>
          <cell r="B18" t="str">
            <v>EH14 4AS</v>
          </cell>
          <cell r="C18" t="str">
            <v>Public sector?</v>
          </cell>
          <cell r="D18" t="str">
            <v>Data Survey</v>
          </cell>
          <cell r="E18" t="str">
            <v>Operations</v>
          </cell>
          <cell r="F18" t="str">
            <v>Research Services</v>
          </cell>
        </row>
        <row r="19">
          <cell r="A19" t="str">
            <v>Insight Direct UK Limited</v>
          </cell>
          <cell r="B19" t="str">
            <v>S9 2BU</v>
          </cell>
          <cell r="C19" t="str">
            <v>SME</v>
          </cell>
          <cell r="D19" t="str">
            <v>IT Services</v>
          </cell>
          <cell r="E19" t="str">
            <v>Information Services</v>
          </cell>
          <cell r="F19" t="str">
            <v>Support Services</v>
          </cell>
        </row>
        <row r="20">
          <cell r="A20" t="str">
            <v>itelligence Business Solutions UK Ltd</v>
          </cell>
          <cell r="B20" t="str">
            <v>EC4A 3DW</v>
          </cell>
          <cell r="C20" t="str">
            <v>SME</v>
          </cell>
          <cell r="D20" t="str">
            <v>Software</v>
          </cell>
          <cell r="E20" t="str">
            <v>Information Services</v>
          </cell>
          <cell r="F20" t="str">
            <v>Software Licence</v>
          </cell>
        </row>
        <row r="21">
          <cell r="A21" t="str">
            <v>Katoni Engineering Ltd</v>
          </cell>
          <cell r="B21" t="str">
            <v>AB15 4YE</v>
          </cell>
          <cell r="C21" t="str">
            <v>SME</v>
          </cell>
          <cell r="D21" t="str">
            <v>Project</v>
          </cell>
          <cell r="E21" t="str">
            <v>Operations</v>
          </cell>
          <cell r="F21" t="str">
            <v xml:space="preserve">Grant </v>
          </cell>
        </row>
        <row r="22">
          <cell r="A22" t="str">
            <v>KPMG Consortium</v>
          </cell>
          <cell r="B22" t="str">
            <v>E14 5GL</v>
          </cell>
          <cell r="C22" t="str">
            <v>Large</v>
          </cell>
          <cell r="D22" t="str">
            <v>Outsourced Service</v>
          </cell>
          <cell r="E22" t="str">
            <v>Regulations</v>
          </cell>
          <cell r="F22" t="str">
            <v>Secondment</v>
          </cell>
        </row>
        <row r="23">
          <cell r="A23" t="str">
            <v>Lumen Technologies UK Limited</v>
          </cell>
          <cell r="B23" t="str">
            <v>EC4M 7RB</v>
          </cell>
          <cell r="C23" t="str">
            <v>Large</v>
          </cell>
          <cell r="D23" t="str">
            <v>IT Services</v>
          </cell>
          <cell r="E23" t="str">
            <v>Information Services</v>
          </cell>
          <cell r="F23" t="str">
            <v>Support Services</v>
          </cell>
        </row>
        <row r="24">
          <cell r="A24" t="str">
            <v>Lynx Information Systems Ltd</v>
          </cell>
          <cell r="B24" t="str">
            <v>KT3 4QF</v>
          </cell>
          <cell r="C24" t="str">
            <v>SME</v>
          </cell>
          <cell r="D24" t="str">
            <v>Onshore Project</v>
          </cell>
          <cell r="E24" t="str">
            <v>Regulations</v>
          </cell>
          <cell r="F24" t="str">
            <v>Project Cost</v>
          </cell>
        </row>
        <row r="25">
          <cell r="A25" t="str">
            <v>Microsoft Limited</v>
          </cell>
          <cell r="B25" t="str">
            <v>RG1 1WG</v>
          </cell>
          <cell r="C25" t="str">
            <v>Large</v>
          </cell>
          <cell r="D25" t="str">
            <v>IT Services</v>
          </cell>
          <cell r="E25" t="str">
            <v>Information Services</v>
          </cell>
          <cell r="F25" t="str">
            <v>Support Services</v>
          </cell>
        </row>
        <row r="26">
          <cell r="A26" t="str">
            <v>Moveout Data Seismic Services Ltd</v>
          </cell>
          <cell r="B26" t="str">
            <v>HD4 6EN</v>
          </cell>
          <cell r="C26" t="str">
            <v>SME</v>
          </cell>
          <cell r="D26" t="str">
            <v>National Data Repository</v>
          </cell>
          <cell r="E26" t="str">
            <v>Support Services</v>
          </cell>
          <cell r="F26" t="str">
            <v>Project Cost</v>
          </cell>
        </row>
        <row r="27">
          <cell r="A27" t="str">
            <v>National Audit Office</v>
          </cell>
          <cell r="B27" t="str">
            <v>SW1W 9SP</v>
          </cell>
          <cell r="C27" t="str">
            <v>Public Sector</v>
          </cell>
          <cell r="D27" t="str">
            <v>Audit Fee</v>
          </cell>
          <cell r="E27" t="str">
            <v>Finance</v>
          </cell>
          <cell r="F27" t="str">
            <v>Audit Fees</v>
          </cell>
        </row>
        <row r="28">
          <cell r="A28" t="str">
            <v>NERC</v>
          </cell>
          <cell r="B28" t="str">
            <v>SN2 1FF</v>
          </cell>
          <cell r="C28" t="str">
            <v>Public Sector</v>
          </cell>
          <cell r="D28" t="str">
            <v>Data Services</v>
          </cell>
          <cell r="E28" t="str">
            <v>Operations</v>
          </cell>
          <cell r="F28" t="str">
            <v>Research Services</v>
          </cell>
        </row>
        <row r="29">
          <cell r="A29" t="str">
            <v>OGEL IT LTD</v>
          </cell>
          <cell r="B29" t="str">
            <v>SG1 2FS</v>
          </cell>
          <cell r="C29" t="str">
            <v>SME</v>
          </cell>
          <cell r="D29" t="str">
            <v>IT Services</v>
          </cell>
          <cell r="E29" t="str">
            <v>Information Services</v>
          </cell>
          <cell r="F29" t="str">
            <v>Support Services</v>
          </cell>
        </row>
        <row r="30">
          <cell r="A30" t="str">
            <v>OPRED</v>
          </cell>
          <cell r="B30" t="str">
            <v>AB10 1BJ</v>
          </cell>
          <cell r="C30" t="str">
            <v>Public Sector</v>
          </cell>
          <cell r="D30" t="str">
            <v>Offshore Safety Directive</v>
          </cell>
          <cell r="E30" t="str">
            <v>Operations</v>
          </cell>
          <cell r="F30" t="str">
            <v>Intra group fees</v>
          </cell>
        </row>
        <row r="31">
          <cell r="A31" t="str">
            <v>Oracle Corporation UK Limited</v>
          </cell>
          <cell r="B31" t="str">
            <v>RG6 1RA</v>
          </cell>
          <cell r="C31" t="str">
            <v>Large</v>
          </cell>
          <cell r="D31" t="str">
            <v>IT Services</v>
          </cell>
          <cell r="E31" t="str">
            <v>Information Services</v>
          </cell>
          <cell r="F31" t="str">
            <v>Software License</v>
          </cell>
        </row>
        <row r="32">
          <cell r="A32" t="str">
            <v>Orcadian Energy (CNS) Ltd</v>
          </cell>
          <cell r="B32" t="str">
            <v>KT6 4RH</v>
          </cell>
          <cell r="C32" t="str">
            <v>SME</v>
          </cell>
          <cell r="D32" t="str">
            <v>Project</v>
          </cell>
          <cell r="E32" t="str">
            <v>Operations</v>
          </cell>
          <cell r="F32" t="str">
            <v xml:space="preserve">Grant </v>
          </cell>
        </row>
        <row r="33">
          <cell r="A33" t="str">
            <v>Osokey Limited</v>
          </cell>
          <cell r="B33" t="str">
            <v>RG9 1AY</v>
          </cell>
          <cell r="C33" t="str">
            <v>SME</v>
          </cell>
          <cell r="D33" t="str">
            <v>National Data Repository</v>
          </cell>
          <cell r="E33" t="str">
            <v>Information Services</v>
          </cell>
          <cell r="F33" t="str">
            <v>Support Services</v>
          </cell>
        </row>
        <row r="34">
          <cell r="A34" t="str">
            <v>PricewaterhouseCoopers LLP</v>
          </cell>
          <cell r="B34" t="str">
            <v>WC2N 6RH</v>
          </cell>
          <cell r="C34" t="str">
            <v>SME</v>
          </cell>
          <cell r="D34" t="str">
            <v>Reporting</v>
          </cell>
          <cell r="E34" t="str">
            <v>Regulations</v>
          </cell>
          <cell r="F34" t="str">
            <v>Project Cost</v>
          </cell>
        </row>
        <row r="35">
          <cell r="A35" t="str">
            <v>Progressive Energy Limited</v>
          </cell>
          <cell r="B35" t="str">
            <v>GL10 3RF</v>
          </cell>
          <cell r="C35" t="str">
            <v>SME</v>
          </cell>
          <cell r="D35" t="str">
            <v>Project</v>
          </cell>
          <cell r="E35" t="str">
            <v>Operations</v>
          </cell>
          <cell r="F35" t="str">
            <v>Project Cost</v>
          </cell>
        </row>
        <row r="36">
          <cell r="A36" t="str">
            <v>Quintessa Limited</v>
          </cell>
          <cell r="B36" t="str">
            <v>RG9 1HG</v>
          </cell>
          <cell r="C36" t="str">
            <v>SME</v>
          </cell>
          <cell r="D36" t="str">
            <v>Project</v>
          </cell>
          <cell r="E36" t="str">
            <v>Operations</v>
          </cell>
          <cell r="F36" t="str">
            <v>Project Cost</v>
          </cell>
        </row>
        <row r="37">
          <cell r="A37" t="str">
            <v>Rockfield Software Limited</v>
          </cell>
          <cell r="B37" t="str">
            <v>SA1 8AS</v>
          </cell>
          <cell r="C37" t="str">
            <v>SME</v>
          </cell>
          <cell r="D37" t="str">
            <v>Project Cost</v>
          </cell>
          <cell r="E37" t="str">
            <v>Operations</v>
          </cell>
          <cell r="F37" t="str">
            <v>Project Cost</v>
          </cell>
        </row>
        <row r="38">
          <cell r="A38" t="str">
            <v>Rystad Energy Limited</v>
          </cell>
          <cell r="B38" t="str">
            <v>EC2M 4QP</v>
          </cell>
          <cell r="C38" t="str">
            <v>SME</v>
          </cell>
          <cell r="D38" t="str">
            <v>Subscription</v>
          </cell>
          <cell r="E38" t="str">
            <v>Strategy</v>
          </cell>
          <cell r="F38" t="str">
            <v>Organisational Subscription</v>
          </cell>
        </row>
        <row r="39">
          <cell r="A39" t="str">
            <v>Schlumberger Oilfield UK plc</v>
          </cell>
          <cell r="B39" t="str">
            <v>RH6 0NZ</v>
          </cell>
          <cell r="C39" t="str">
            <v>Large</v>
          </cell>
          <cell r="D39" t="str">
            <v>Data Services</v>
          </cell>
          <cell r="E39" t="str">
            <v>Operations</v>
          </cell>
          <cell r="F39" t="str">
            <v>Cloud services</v>
          </cell>
        </row>
        <row r="40">
          <cell r="A40" t="str">
            <v>Security Scorecard</v>
          </cell>
          <cell r="B40" t="str">
            <v>NY 10001</v>
          </cell>
          <cell r="C40" t="str">
            <v>SME</v>
          </cell>
          <cell r="D40" t="str">
            <v>IT Services</v>
          </cell>
          <cell r="E40" t="str">
            <v>Information Services</v>
          </cell>
          <cell r="F40" t="str">
            <v>IT Security</v>
          </cell>
        </row>
        <row r="41">
          <cell r="A41" t="str">
            <v>Space Solutions</v>
          </cell>
          <cell r="B41" t="str">
            <v>AB10 1UP</v>
          </cell>
          <cell r="C41" t="str">
            <v>SME</v>
          </cell>
          <cell r="D41" t="str">
            <v>Office Design</v>
          </cell>
          <cell r="E41" t="str">
            <v>Accommodation</v>
          </cell>
          <cell r="F41" t="str">
            <v>Design Service</v>
          </cell>
        </row>
        <row r="42">
          <cell r="A42" t="str">
            <v>Space Solutions (Scotland) Limited</v>
          </cell>
          <cell r="B42" t="str">
            <v>AB10 1UP</v>
          </cell>
          <cell r="C42" t="str">
            <v>SME</v>
          </cell>
          <cell r="D42" t="str">
            <v>Office cost</v>
          </cell>
          <cell r="E42" t="str">
            <v>Accommodation</v>
          </cell>
          <cell r="F42" t="str">
            <v>Office Move Cost</v>
          </cell>
        </row>
        <row r="43">
          <cell r="A43" t="str">
            <v>Stedan Consult Limited</v>
          </cell>
          <cell r="B43" t="str">
            <v>CM20 1YS</v>
          </cell>
          <cell r="C43" t="str">
            <v>SME</v>
          </cell>
          <cell r="D43" t="str">
            <v>IT Services</v>
          </cell>
          <cell r="E43" t="str">
            <v>Information Services</v>
          </cell>
          <cell r="F43" t="str">
            <v>Project Cost</v>
          </cell>
        </row>
        <row r="44">
          <cell r="A44" t="str">
            <v>TechFest-SetPoint</v>
          </cell>
          <cell r="B44" t="str">
            <v>AB25 2AY</v>
          </cell>
          <cell r="C44" t="str">
            <v>SME</v>
          </cell>
          <cell r="D44" t="str">
            <v>Sponsorship</v>
          </cell>
          <cell r="E44" t="str">
            <v>Operations</v>
          </cell>
          <cell r="F44" t="str">
            <v>Sponsorship for 2021 STEM</v>
          </cell>
        </row>
        <row r="45">
          <cell r="A45" t="str">
            <v>The Office of Gas and Electricity Markets</v>
          </cell>
          <cell r="C45" t="str">
            <v>Public Sector</v>
          </cell>
          <cell r="D45" t="str">
            <v>Outsourced Service</v>
          </cell>
          <cell r="E45" t="str">
            <v>Regulation</v>
          </cell>
          <cell r="F45" t="str">
            <v>Secondment</v>
          </cell>
        </row>
        <row r="46">
          <cell r="A46" t="str">
            <v>Tisski Limited</v>
          </cell>
          <cell r="B46" t="str">
            <v>CV8 2LG</v>
          </cell>
          <cell r="C46" t="str">
            <v>SME</v>
          </cell>
          <cell r="D46" t="str">
            <v>IT Services</v>
          </cell>
          <cell r="E46" t="str">
            <v>Finance</v>
          </cell>
          <cell r="F46" t="str">
            <v>Support</v>
          </cell>
        </row>
        <row r="47">
          <cell r="A47" t="str">
            <v>Trustmarque Solutions Ltd</v>
          </cell>
          <cell r="B47" t="str">
            <v>YO32 9GZ</v>
          </cell>
          <cell r="C47" t="str">
            <v>Large</v>
          </cell>
          <cell r="D47" t="str">
            <v>IT Services</v>
          </cell>
          <cell r="E47" t="str">
            <v xml:space="preserve">Information Services </v>
          </cell>
          <cell r="F47" t="str">
            <v>Software Licence</v>
          </cell>
        </row>
        <row r="48">
          <cell r="A48" t="str">
            <v>UK Onshore Geophysical Library</v>
          </cell>
          <cell r="B48" t="str">
            <v>KT3 4QF</v>
          </cell>
          <cell r="C48" t="str">
            <v>SME</v>
          </cell>
          <cell r="D48" t="str">
            <v>Data Services</v>
          </cell>
          <cell r="E48" t="str">
            <v>Regulations</v>
          </cell>
          <cell r="F48" t="str">
            <v>Research Services</v>
          </cell>
        </row>
        <row r="49">
          <cell r="A49" t="str">
            <v>Vodafone Ltd Mobile</v>
          </cell>
          <cell r="B49" t="str">
            <v>RG14 2FN</v>
          </cell>
          <cell r="C49" t="str">
            <v>Large</v>
          </cell>
          <cell r="D49" t="str">
            <v>Outsourced Service Management</v>
          </cell>
          <cell r="E49" t="str">
            <v>Information Services</v>
          </cell>
          <cell r="F49" t="str">
            <v>Devices and Services</v>
          </cell>
        </row>
        <row r="50">
          <cell r="A50" t="str">
            <v>Wood Mackenzie</v>
          </cell>
          <cell r="B50" t="str">
            <v>EH3 8BL</v>
          </cell>
          <cell r="C50" t="str">
            <v>Large</v>
          </cell>
          <cell r="D50" t="str">
            <v>Project Management</v>
          </cell>
          <cell r="E50" t="str">
            <v>Regulations</v>
          </cell>
          <cell r="F50" t="str">
            <v>Research Services</v>
          </cell>
        </row>
        <row r="51">
          <cell r="A51" t="str">
            <v>AbilityNet</v>
          </cell>
          <cell r="B51" t="str">
            <v>RG6 1WG</v>
          </cell>
          <cell r="C51" t="str">
            <v>SME</v>
          </cell>
          <cell r="D51" t="str">
            <v>Website costs</v>
          </cell>
          <cell r="E51" t="str">
            <v>Communications</v>
          </cell>
          <cell r="F51" t="str">
            <v>Document remediation</v>
          </cell>
        </row>
        <row r="52">
          <cell r="A52" t="str">
            <v>Orsted Power (UK) Limited</v>
          </cell>
          <cell r="B52" t="str">
            <v>SW1P 1WG</v>
          </cell>
          <cell r="C52" t="str">
            <v>Large</v>
          </cell>
          <cell r="D52" t="str">
            <v xml:space="preserve">Project </v>
          </cell>
          <cell r="E52" t="str">
            <v>Operations</v>
          </cell>
          <cell r="F52" t="str">
            <v xml:space="preserve">Grant </v>
          </cell>
        </row>
        <row r="53">
          <cell r="A53" t="str">
            <v>Russell Reynolds Associates Limited</v>
          </cell>
          <cell r="B53" t="str">
            <v>SW1Y 6QW</v>
          </cell>
          <cell r="C53" t="str">
            <v>Large</v>
          </cell>
          <cell r="D53" t="str">
            <v>Recruitment Services</v>
          </cell>
          <cell r="E53" t="str">
            <v>HR</v>
          </cell>
          <cell r="F53" t="str">
            <v>Recruitment Services</v>
          </cell>
        </row>
        <row r="54">
          <cell r="A54" t="str">
            <v>SpotOn Well Management Limited GBP</v>
          </cell>
          <cell r="B54" t="str">
            <v>AB11 5QX</v>
          </cell>
          <cell r="C54" t="str">
            <v>SME</v>
          </cell>
          <cell r="D54" t="str">
            <v>Proejct</v>
          </cell>
          <cell r="E54" t="str">
            <v>Exploration</v>
          </cell>
          <cell r="F54" t="str">
            <v>Carbon Storage Wells Risk</v>
          </cell>
        </row>
        <row r="55">
          <cell r="A55" t="str">
            <v>Ikon Science Limited</v>
          </cell>
          <cell r="B55" t="str">
            <v>KT6 4BN</v>
          </cell>
          <cell r="C55" t="str">
            <v>SME</v>
          </cell>
          <cell r="D55" t="str">
            <v>Professional services</v>
          </cell>
          <cell r="E55" t="str">
            <v>Technology</v>
          </cell>
          <cell r="F55" t="str">
            <v>Provision Rock Physics Study</v>
          </cell>
        </row>
        <row r="56">
          <cell r="A56" t="str">
            <v>BPM-Discipline UK Limited</v>
          </cell>
          <cell r="B56" t="str">
            <v>KT10 9JR</v>
          </cell>
          <cell r="C56" t="str">
            <v>SME</v>
          </cell>
          <cell r="D56" t="str">
            <v>Information Management</v>
          </cell>
          <cell r="E56" t="str">
            <v>Information Services</v>
          </cell>
          <cell r="F56" t="str">
            <v>Support Services</v>
          </cell>
        </row>
        <row r="57">
          <cell r="A57" t="str">
            <v>CBRE Managed Services Limited</v>
          </cell>
          <cell r="B57" t="str">
            <v>G72 0BN</v>
          </cell>
          <cell r="C57" t="str">
            <v>Large</v>
          </cell>
          <cell r="D57" t="str">
            <v>Rent, Rates &amp; Service Charge</v>
          </cell>
          <cell r="E57" t="str">
            <v>Accommodation</v>
          </cell>
          <cell r="F57" t="str">
            <v>Service Charge</v>
          </cell>
        </row>
        <row r="58">
          <cell r="A58" t="str">
            <v>Redfern Travel Ltd</v>
          </cell>
          <cell r="B58" t="str">
            <v>BD1 5HQ</v>
          </cell>
          <cell r="C58" t="str">
            <v>SME</v>
          </cell>
          <cell r="D58" t="str">
            <v>Monthly Company Travel</v>
          </cell>
          <cell r="E58" t="str">
            <v>Travel</v>
          </cell>
          <cell r="F58" t="str">
            <v>Monthly Company Travel</v>
          </cell>
        </row>
        <row r="59">
          <cell r="A59" t="str">
            <v>BP Exploration Operating Company Ltd</v>
          </cell>
          <cell r="B59" t="str">
            <v>MK10 1LU</v>
          </cell>
          <cell r="C59" t="str">
            <v>Not Required for Levy Rebate</v>
          </cell>
        </row>
        <row r="60">
          <cell r="A60" t="str">
            <v>Space Solutions Scotland Limited</v>
          </cell>
          <cell r="B60" t="str">
            <v>AB10 1UP</v>
          </cell>
          <cell r="C60" t="str">
            <v>SME</v>
          </cell>
          <cell r="D60" t="str">
            <v>Office cost</v>
          </cell>
          <cell r="E60" t="str">
            <v>Accommodation</v>
          </cell>
          <cell r="F60" t="str">
            <v>Office Move Cost</v>
          </cell>
        </row>
        <row r="61">
          <cell r="A61" t="str">
            <v>NTT Data Business Solutions Ltd</v>
          </cell>
          <cell r="B61" t="str">
            <v>EC4A 3DW</v>
          </cell>
          <cell r="C61" t="str">
            <v>SME</v>
          </cell>
          <cell r="D61" t="str">
            <v>IT services</v>
          </cell>
          <cell r="E61" t="str">
            <v>Information Services</v>
          </cell>
          <cell r="F61" t="str">
            <v>Software Licence</v>
          </cell>
        </row>
        <row r="62">
          <cell r="A62" t="str">
            <v>Schlumberger Oilfield UK Limited</v>
          </cell>
          <cell r="B62" t="str">
            <v>RH10 9BU</v>
          </cell>
          <cell r="C62" t="str">
            <v>Large</v>
          </cell>
          <cell r="D62" t="str">
            <v>Software Licence</v>
          </cell>
          <cell r="E62" t="str">
            <v>Information Services</v>
          </cell>
          <cell r="F62" t="str">
            <v>Software Licence</v>
          </cell>
        </row>
        <row r="63">
          <cell r="A63" t="str">
            <v>Government Property Agency</v>
          </cell>
          <cell r="B63" t="str">
            <v>B3 2PJ</v>
          </cell>
          <cell r="C63" t="str">
            <v>Govt</v>
          </cell>
          <cell r="D63" t="str">
            <v>Rent, Rates &amp; Service Charge</v>
          </cell>
          <cell r="E63" t="str">
            <v>Accommodation</v>
          </cell>
        </row>
        <row r="64">
          <cell r="A64" t="str">
            <v>Gaffney Cline &amp; Associates Ltd</v>
          </cell>
          <cell r="B64" t="str">
            <v>GU9 7XX</v>
          </cell>
          <cell r="C64" t="str">
            <v>SME</v>
          </cell>
          <cell r="D64" t="str">
            <v>Project</v>
          </cell>
          <cell r="E64" t="str">
            <v>Exploration</v>
          </cell>
          <cell r="F64" t="str">
            <v>Carbon Storage Database work</v>
          </cell>
        </row>
        <row r="65">
          <cell r="A65" t="str">
            <v>Worldpay UK Limited</v>
          </cell>
          <cell r="B65" t="str">
            <v>EC4N 8AF</v>
          </cell>
          <cell r="C65" t="str">
            <v>SME</v>
          </cell>
          <cell r="D65" t="str">
            <v>Bank Charges</v>
          </cell>
          <cell r="E65" t="str">
            <v>Finance</v>
          </cell>
          <cell r="F65" t="str">
            <v>Energy Portal Fees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E454-DFB5-4F07-B12A-72B1D19C46B1}">
  <sheetPr>
    <pageSetUpPr fitToPage="1"/>
  </sheetPr>
  <dimension ref="A1:Q13"/>
  <sheetViews>
    <sheetView tabSelected="1" workbookViewId="0">
      <selection activeCell="F22" sqref="F22"/>
    </sheetView>
  </sheetViews>
  <sheetFormatPr defaultRowHeight="14.5" x14ac:dyDescent="0.35"/>
  <cols>
    <col min="1" max="1" width="10.7265625" bestFit="1" customWidth="1"/>
    <col min="2" max="2" width="14.54296875" bestFit="1" customWidth="1"/>
    <col min="3" max="3" width="31.7265625" bestFit="1" customWidth="1"/>
    <col min="4" max="4" width="19.1796875" bestFit="1" customWidth="1"/>
    <col min="5" max="5" width="24.7265625" customWidth="1"/>
    <col min="6" max="6" width="26.81640625" bestFit="1" customWidth="1"/>
    <col min="7" max="7" width="19.453125" bestFit="1" customWidth="1"/>
    <col min="8" max="8" width="35.1796875" bestFit="1" customWidth="1"/>
    <col min="9" max="9" width="20.81640625" bestFit="1" customWidth="1"/>
    <col min="10" max="10" width="11.81640625" bestFit="1" customWidth="1"/>
    <col min="11" max="11" width="34.453125" bestFit="1" customWidth="1"/>
    <col min="17" max="17" width="11.26953125" bestFit="1" customWidth="1"/>
  </cols>
  <sheetData>
    <row r="1" spans="1:17" s="1" customFormat="1" ht="35.25" customHeight="1" x14ac:dyDescent="0.35">
      <c r="A1" s="11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3" t="s">
        <v>9</v>
      </c>
      <c r="K1" s="3"/>
      <c r="L1" s="3"/>
      <c r="M1" s="3"/>
      <c r="N1" s="3"/>
      <c r="O1" s="3"/>
      <c r="P1" s="3"/>
      <c r="Q1" s="2"/>
    </row>
    <row r="2" spans="1:17" x14ac:dyDescent="0.35">
      <c r="A2" s="8">
        <f t="shared" ref="A2:A13" si="0">B2</f>
        <v>44958</v>
      </c>
      <c r="B2" s="9">
        <f>'[1]Over £25K'!B111</f>
        <v>44958</v>
      </c>
      <c r="C2" s="9" t="str">
        <f>'[1]Over £25K'!C111</f>
        <v>Ikon Science Limited</v>
      </c>
      <c r="D2" s="10" t="str">
        <f>VLOOKUP(C2,[1]Database!A:F,2,FALSE)</f>
        <v>KT6 4BN</v>
      </c>
      <c r="E2" s="10" t="str">
        <f>VLOOKUP(C2,[1]Database!A:F,3,FALSE)</f>
        <v>SME</v>
      </c>
      <c r="F2" s="10" t="str">
        <f>VLOOKUP(D2,[1]Database!B:G,3,FALSE)</f>
        <v>Professional services</v>
      </c>
      <c r="G2" s="10" t="str">
        <f>VLOOKUP(C2,[1]Database!A:F,5,FALSE)</f>
        <v>Technology</v>
      </c>
      <c r="H2" s="10" t="str">
        <f>VLOOKUP(F2,[1]Database!D:I,3,FALSE)</f>
        <v>Provision Rock Physics Study</v>
      </c>
      <c r="I2" s="6" t="str">
        <f>'[1]Over £25K'!I111</f>
        <v>P+113404</v>
      </c>
      <c r="J2" s="7">
        <f>'[1]Over £25K'!J111</f>
        <v>234606.4</v>
      </c>
      <c r="K2" s="4"/>
      <c r="L2" s="4"/>
      <c r="M2" s="4"/>
      <c r="N2" s="4"/>
      <c r="O2" s="4"/>
      <c r="P2" s="4"/>
      <c r="Q2" s="5"/>
    </row>
    <row r="3" spans="1:17" x14ac:dyDescent="0.35">
      <c r="A3" s="8">
        <f t="shared" si="0"/>
        <v>44958</v>
      </c>
      <c r="B3" s="9">
        <f>'[1]Over £25K'!B112</f>
        <v>44958</v>
      </c>
      <c r="C3" s="9" t="str">
        <f>'[1]Over £25K'!C112</f>
        <v>Wood Mackenzie</v>
      </c>
      <c r="D3" s="10" t="str">
        <f>VLOOKUP(C3,[1]Database!A:F,2,FALSE)</f>
        <v>EH3 8BL</v>
      </c>
      <c r="E3" s="10" t="str">
        <f>VLOOKUP(C3,[1]Database!A:F,3,FALSE)</f>
        <v>Large</v>
      </c>
      <c r="F3" s="10" t="str">
        <f>VLOOKUP(D3,[1]Database!B:G,3,FALSE)</f>
        <v>Project Management</v>
      </c>
      <c r="G3" s="10" t="str">
        <f>VLOOKUP(C3,[1]Database!A:F,5,FALSE)</f>
        <v>Regulations</v>
      </c>
      <c r="H3" s="10" t="str">
        <f>VLOOKUP(F3,[1]Database!D:I,3,FALSE)</f>
        <v>Research Services</v>
      </c>
      <c r="I3" s="6" t="str">
        <f>'[1]Over £25K'!I112</f>
        <v>P+113382</v>
      </c>
      <c r="J3" s="7">
        <f>'[1]Over £25K'!J112</f>
        <v>87860.4</v>
      </c>
      <c r="K3" s="4"/>
      <c r="L3" s="4"/>
      <c r="M3" s="4"/>
      <c r="N3" s="4"/>
      <c r="O3" s="4"/>
      <c r="P3" s="4"/>
      <c r="Q3" s="5"/>
    </row>
    <row r="4" spans="1:17" x14ac:dyDescent="0.35">
      <c r="A4" s="8">
        <f t="shared" si="0"/>
        <v>44965</v>
      </c>
      <c r="B4" s="9">
        <f>'[1]Over £25K'!B113</f>
        <v>44965</v>
      </c>
      <c r="C4" s="9" t="str">
        <f>'[1]Over £25K'!C113</f>
        <v>Fivium Limited</v>
      </c>
      <c r="D4" s="10" t="str">
        <f>VLOOKUP(C4,[1]Database!A:F,2,FALSE)</f>
        <v>W1F 7LD</v>
      </c>
      <c r="E4" s="10" t="str">
        <f>VLOOKUP(C4,[1]Database!A:F,3,FALSE)</f>
        <v>SME</v>
      </c>
      <c r="F4" s="10" t="s">
        <v>10</v>
      </c>
      <c r="G4" s="10" t="str">
        <f>VLOOKUP(C4,[1]Database!A:F,5,FALSE)</f>
        <v>Information Services</v>
      </c>
      <c r="H4" s="10" t="str">
        <f>VLOOKUP(F4,[1]Database!D:I,3,FALSE)</f>
        <v>Support Services</v>
      </c>
      <c r="I4" s="6" t="str">
        <f>'[1]Over £25K'!I113</f>
        <v>P+113251</v>
      </c>
      <c r="J4" s="7">
        <f>'[1]Over £25K'!J113</f>
        <v>64686</v>
      </c>
      <c r="K4" s="4"/>
      <c r="L4" s="4"/>
      <c r="M4" s="4"/>
      <c r="N4" s="4"/>
      <c r="O4" s="4"/>
      <c r="P4" s="4"/>
      <c r="Q4" s="5"/>
    </row>
    <row r="5" spans="1:17" x14ac:dyDescent="0.35">
      <c r="A5" s="8">
        <f t="shared" si="0"/>
        <v>44965</v>
      </c>
      <c r="B5" s="9">
        <f>'[1]Over £25K'!B114</f>
        <v>44965</v>
      </c>
      <c r="C5" s="9" t="str">
        <f>'[1]Over £25K'!C114</f>
        <v>Fivium Limited</v>
      </c>
      <c r="D5" s="10" t="str">
        <f>VLOOKUP(C5,[1]Database!A:F,2,FALSE)</f>
        <v>W1F 7LD</v>
      </c>
      <c r="E5" s="10" t="str">
        <f>VLOOKUP(C5,[1]Database!A:F,3,FALSE)</f>
        <v>SME</v>
      </c>
      <c r="F5" s="10" t="str">
        <f>VLOOKUP(D5,[1]Database!B:G,3,FALSE)</f>
        <v>Energy Portal</v>
      </c>
      <c r="G5" s="10" t="str">
        <f>VLOOKUP(C5,[1]Database!A:F,5,FALSE)</f>
        <v>Information Services</v>
      </c>
      <c r="H5" s="10" t="str">
        <f>VLOOKUP(F5,[1]Database!D:I,3,FALSE)</f>
        <v>Support Services</v>
      </c>
      <c r="I5" s="6" t="str">
        <f>'[1]Over £25K'!I114</f>
        <v>P+113413</v>
      </c>
      <c r="J5" s="7">
        <f>'[1]Over £25K'!J114</f>
        <v>117621.6</v>
      </c>
      <c r="K5" s="4"/>
      <c r="L5" s="4"/>
      <c r="M5" s="4"/>
      <c r="N5" s="3"/>
      <c r="O5" s="4"/>
      <c r="P5" s="4"/>
      <c r="Q5" s="5"/>
    </row>
    <row r="6" spans="1:17" x14ac:dyDescent="0.35">
      <c r="A6" s="8">
        <f t="shared" si="0"/>
        <v>44972</v>
      </c>
      <c r="B6" s="9">
        <f>'[1]Over £25K'!B115</f>
        <v>44972</v>
      </c>
      <c r="C6" s="9" t="str">
        <f>'[1]Over £25K'!C115</f>
        <v>Fivium Limited</v>
      </c>
      <c r="D6" s="10" t="str">
        <f>VLOOKUP(C6,[1]Database!A:F,2,FALSE)</f>
        <v>W1F 7LD</v>
      </c>
      <c r="E6" s="10" t="str">
        <f>VLOOKUP(C6,[1]Database!A:F,3,FALSE)</f>
        <v>SME</v>
      </c>
      <c r="F6" s="10" t="str">
        <f>VLOOKUP(D6,[1]Database!B:G,3,FALSE)</f>
        <v>Energy Portal</v>
      </c>
      <c r="G6" s="10" t="str">
        <f>VLOOKUP(C6,[1]Database!A:F,5,FALSE)</f>
        <v>Information Services</v>
      </c>
      <c r="H6" s="10" t="str">
        <f>VLOOKUP(F6,[1]Database!D:I,3,FALSE)</f>
        <v>Support Services</v>
      </c>
      <c r="I6" s="6" t="str">
        <f>'[1]Over £25K'!I115</f>
        <v>P+113473</v>
      </c>
      <c r="J6" s="7">
        <f>'[1]Over £25K'!J115</f>
        <v>42670.559999999998</v>
      </c>
      <c r="K6" s="4"/>
      <c r="L6" s="4"/>
      <c r="M6" s="4"/>
      <c r="N6" s="4"/>
      <c r="O6" s="4"/>
      <c r="P6" s="4"/>
      <c r="Q6" s="5"/>
    </row>
    <row r="7" spans="1:17" x14ac:dyDescent="0.35">
      <c r="A7" s="8">
        <f t="shared" si="0"/>
        <v>44972</v>
      </c>
      <c r="B7" s="9">
        <f>'[1]Over £25K'!B116</f>
        <v>44972</v>
      </c>
      <c r="C7" s="9" t="str">
        <f>'[1]Over £25K'!C116</f>
        <v>Fivium Limited</v>
      </c>
      <c r="D7" s="10" t="str">
        <f>VLOOKUP(C7,[1]Database!A:F,2,FALSE)</f>
        <v>W1F 7LD</v>
      </c>
      <c r="E7" s="10" t="str">
        <f>VLOOKUP(C7,[1]Database!A:F,3,FALSE)</f>
        <v>SME</v>
      </c>
      <c r="F7" s="10" t="str">
        <f>VLOOKUP(D7,[1]Database!B:G,3,FALSE)</f>
        <v>Energy Portal</v>
      </c>
      <c r="G7" s="10" t="str">
        <f>VLOOKUP(C7,[1]Database!A:F,5,FALSE)</f>
        <v>Information Services</v>
      </c>
      <c r="H7" s="10" t="str">
        <f>VLOOKUP(F7,[1]Database!D:I,3,FALSE)</f>
        <v>Support Services</v>
      </c>
      <c r="I7" s="6" t="str">
        <f>'[1]Over £25K'!I116</f>
        <v>P+113474</v>
      </c>
      <c r="J7" s="7">
        <f>'[1]Over £25K'!J116</f>
        <v>64818</v>
      </c>
      <c r="K7" s="4"/>
      <c r="L7" s="4"/>
      <c r="M7" s="4"/>
      <c r="N7" s="4"/>
      <c r="O7" s="4"/>
      <c r="P7" s="4"/>
      <c r="Q7" s="5"/>
    </row>
    <row r="8" spans="1:17" x14ac:dyDescent="0.35">
      <c r="A8" s="8">
        <f t="shared" si="0"/>
        <v>44972</v>
      </c>
      <c r="B8" s="9">
        <f>'[1]Over £25K'!B117</f>
        <v>44972</v>
      </c>
      <c r="C8" s="9" t="str">
        <f>'[1]Over £25K'!C117</f>
        <v>Fivium Limited</v>
      </c>
      <c r="D8" s="10" t="str">
        <f>VLOOKUP(C8,[1]Database!A:F,2,FALSE)</f>
        <v>W1F 7LD</v>
      </c>
      <c r="E8" s="10" t="str">
        <f>VLOOKUP(C8,[1]Database!A:F,3,FALSE)</f>
        <v>SME</v>
      </c>
      <c r="F8" s="10" t="str">
        <f>VLOOKUP(D8,[1]Database!B:G,3,FALSE)</f>
        <v>Energy Portal</v>
      </c>
      <c r="G8" s="10" t="str">
        <f>VLOOKUP(C8,[1]Database!A:F,5,FALSE)</f>
        <v>Information Services</v>
      </c>
      <c r="H8" s="10" t="str">
        <f>VLOOKUP(F8,[1]Database!D:I,3,FALSE)</f>
        <v>Support Services</v>
      </c>
      <c r="I8" s="6" t="str">
        <f>'[1]Over £25K'!I117</f>
        <v>P+113476</v>
      </c>
      <c r="J8" s="7">
        <f>'[1]Over £25K'!J117</f>
        <v>40102.800000000003</v>
      </c>
      <c r="K8" s="4"/>
      <c r="L8" s="4"/>
      <c r="M8" s="4"/>
      <c r="N8" s="4"/>
      <c r="O8" s="4"/>
      <c r="P8" s="4"/>
      <c r="Q8" s="5"/>
    </row>
    <row r="9" spans="1:17" x14ac:dyDescent="0.35">
      <c r="A9" s="8">
        <f t="shared" si="0"/>
        <v>44980</v>
      </c>
      <c r="B9" s="9">
        <f>'[1]Over £25K'!B118</f>
        <v>44980</v>
      </c>
      <c r="C9" s="9" t="str">
        <f>'[1]Over £25K'!C118</f>
        <v>NERC</v>
      </c>
      <c r="D9" s="10" t="str">
        <f>VLOOKUP(C9,[1]Database!A:F,2,FALSE)</f>
        <v>SN2 1FF</v>
      </c>
      <c r="E9" s="10" t="str">
        <f>VLOOKUP(C9,[1]Database!A:F,3,FALSE)</f>
        <v>Public Sector</v>
      </c>
      <c r="F9" s="10" t="str">
        <f>VLOOKUP(D9,[1]Database!B:G,3,FALSE)</f>
        <v>Data Services</v>
      </c>
      <c r="G9" s="10" t="str">
        <f>VLOOKUP(C9,[1]Database!A:F,5,FALSE)</f>
        <v>Operations</v>
      </c>
      <c r="H9" s="10" t="str">
        <f>VLOOKUP(F9,[1]Database!D:I,3,FALSE)</f>
        <v>Research Services</v>
      </c>
      <c r="I9" s="6" t="str">
        <f>'[1]Over £25K'!I118</f>
        <v>P+113508</v>
      </c>
      <c r="J9" s="7">
        <f>'[1]Over £25K'!J118</f>
        <v>38923.480000000003</v>
      </c>
      <c r="K9" s="4"/>
      <c r="L9" s="4"/>
      <c r="M9" s="4"/>
      <c r="N9" s="4"/>
      <c r="O9" s="4"/>
      <c r="P9" s="4"/>
      <c r="Q9" s="5"/>
    </row>
    <row r="10" spans="1:17" x14ac:dyDescent="0.35">
      <c r="A10" s="8">
        <f t="shared" si="0"/>
        <v>44980</v>
      </c>
      <c r="B10" s="9">
        <f>'[1]Over £25K'!B119</f>
        <v>44980</v>
      </c>
      <c r="C10" s="9" t="str">
        <f>'[1]Over £25K'!C119</f>
        <v>Gaffney Cline &amp; Associates Ltd</v>
      </c>
      <c r="D10" s="10" t="str">
        <f>VLOOKUP(C10,[1]Database!A:F,2,FALSE)</f>
        <v>GU9 7XX</v>
      </c>
      <c r="E10" s="10" t="str">
        <f>VLOOKUP(C10,[1]Database!A:F,3,FALSE)</f>
        <v>SME</v>
      </c>
      <c r="F10" s="10" t="str">
        <f>VLOOKUP(D10,[1]Database!B:G,3,FALSE)</f>
        <v>Project</v>
      </c>
      <c r="G10" s="10" t="str">
        <f>VLOOKUP(C10,[1]Database!A:F,5,FALSE)</f>
        <v>Exploration</v>
      </c>
      <c r="H10" s="10" t="str">
        <f>VLOOKUP(F10,[1]Database!D:I,3,FALSE)</f>
        <v>Project Cost</v>
      </c>
      <c r="I10" s="6" t="str">
        <f>'[1]Over £25K'!I119</f>
        <v>P+113480</v>
      </c>
      <c r="J10" s="7">
        <f>'[1]Over £25K'!J119</f>
        <v>36000</v>
      </c>
      <c r="K10" s="4"/>
      <c r="L10" s="4"/>
      <c r="M10" s="4"/>
      <c r="N10" s="4"/>
      <c r="O10" s="4"/>
      <c r="P10" s="4"/>
      <c r="Q10" s="5"/>
    </row>
    <row r="11" spans="1:17" x14ac:dyDescent="0.35">
      <c r="A11" s="8">
        <f t="shared" si="0"/>
        <v>44980</v>
      </c>
      <c r="B11" s="9">
        <f>'[1]Over £25K'!B120</f>
        <v>44980</v>
      </c>
      <c r="C11" s="9" t="str">
        <f>'[1]Over £25K'!C120</f>
        <v>OGEL IT Ltd</v>
      </c>
      <c r="D11" s="10" t="str">
        <f>VLOOKUP(C11,[1]Database!A:F,2,FALSE)</f>
        <v>SG1 2FS</v>
      </c>
      <c r="E11" s="10" t="str">
        <f>VLOOKUP(C11,[1]Database!A:F,3,FALSE)</f>
        <v>SME</v>
      </c>
      <c r="F11" s="10" t="str">
        <f>VLOOKUP(D11,[1]Database!B:G,3,FALSE)</f>
        <v>IT Services</v>
      </c>
      <c r="G11" s="10" t="str">
        <f>VLOOKUP(C11,[1]Database!A:F,5,FALSE)</f>
        <v>Information Services</v>
      </c>
      <c r="H11" s="10" t="str">
        <f>VLOOKUP(F11,[1]Database!D:I,3,FALSE)</f>
        <v>Support Services</v>
      </c>
      <c r="I11" s="6" t="str">
        <f>'[1]Over £25K'!I120</f>
        <v>P+113497</v>
      </c>
      <c r="J11" s="7">
        <f>'[1]Over £25K'!J120</f>
        <v>47544</v>
      </c>
      <c r="K11" s="4"/>
      <c r="L11" s="4"/>
      <c r="M11" s="4"/>
      <c r="N11" s="4"/>
      <c r="O11" s="4"/>
      <c r="P11" s="4"/>
      <c r="Q11" s="5"/>
    </row>
    <row r="12" spans="1:17" x14ac:dyDescent="0.35">
      <c r="A12" s="8">
        <f t="shared" si="0"/>
        <v>44980</v>
      </c>
      <c r="B12" s="9">
        <f>'[1]Over £25K'!B121</f>
        <v>44980</v>
      </c>
      <c r="C12" s="9" t="str">
        <f>'[1]Over £25K'!C121</f>
        <v>Osokey Limited</v>
      </c>
      <c r="D12" s="10" t="str">
        <f>VLOOKUP(C12,[1]Database!A:F,2,FALSE)</f>
        <v>RG9 1AY</v>
      </c>
      <c r="E12" s="10" t="str">
        <f>VLOOKUP(C12,[1]Database!A:F,3,FALSE)</f>
        <v>SME</v>
      </c>
      <c r="F12" s="10" t="str">
        <f>VLOOKUP(D12,[1]Database!B:G,3,FALSE)</f>
        <v>National Data Repository</v>
      </c>
      <c r="G12" s="10" t="str">
        <f>VLOOKUP(C12,[1]Database!A:F,5,FALSE)</f>
        <v>Information Services</v>
      </c>
      <c r="H12" s="10" t="str">
        <f>VLOOKUP(F12,[1]Database!D:I,3,FALSE)</f>
        <v>Project Cost-National Data Repository</v>
      </c>
      <c r="I12" s="6" t="str">
        <f>'[1]Over £25K'!I121</f>
        <v>P+113496</v>
      </c>
      <c r="J12" s="7">
        <f>'[1]Over £25K'!J121</f>
        <v>119480.36</v>
      </c>
      <c r="K12" s="4"/>
      <c r="L12" s="4"/>
      <c r="M12" s="4"/>
      <c r="N12" s="4"/>
      <c r="O12" s="4"/>
      <c r="P12" s="4"/>
      <c r="Q12" s="4"/>
    </row>
    <row r="13" spans="1:17" x14ac:dyDescent="0.35">
      <c r="A13" s="8">
        <f t="shared" si="0"/>
        <v>44978</v>
      </c>
      <c r="B13" s="9">
        <f>'[1]Over £25K'!B122</f>
        <v>44978</v>
      </c>
      <c r="C13" s="9" t="str">
        <f>'[1]Over £25K'!C122</f>
        <v>Worldpay UK Limited</v>
      </c>
      <c r="D13" s="10" t="str">
        <f>VLOOKUP(C13,[1]Database!A:F,2,FALSE)</f>
        <v>EC4N 8AF</v>
      </c>
      <c r="E13" s="10" t="str">
        <f>VLOOKUP(C13,[1]Database!A:F,3,FALSE)</f>
        <v>SME</v>
      </c>
      <c r="F13" s="10" t="str">
        <f>VLOOKUP(D13,[1]Database!B:G,3,FALSE)</f>
        <v>Bank Charges</v>
      </c>
      <c r="G13" s="10" t="str">
        <f>VLOOKUP(C13,[1]Database!A:F,5,FALSE)</f>
        <v>Finance</v>
      </c>
      <c r="H13" s="10" t="str">
        <f>VLOOKUP(F13,[1]Database!D:I,3,FALSE)</f>
        <v>Energy Portal Fees</v>
      </c>
      <c r="I13" s="6" t="str">
        <f>'[1]Over £25K'!I122</f>
        <v>P+113434</v>
      </c>
      <c r="J13" s="7">
        <f>'[1]Over £25K'!J122</f>
        <v>25356.240000000002</v>
      </c>
      <c r="K13" s="4"/>
      <c r="L13" s="4"/>
      <c r="M13" s="4"/>
      <c r="N13" s="4"/>
      <c r="O13" s="4"/>
      <c r="P13" s="4"/>
      <c r="Q13" s="4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B088B94949E42AF16E09ECBBB8C47" ma:contentTypeVersion="21" ma:contentTypeDescription="Create a new document." ma:contentTypeScope="" ma:versionID="70557ea03d22421d10f843ee57125002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101ebf6b-6c1b-4a44-9375-9777a6bc0e6a" targetNamespace="http://schemas.microsoft.com/office/2006/metadata/properties" ma:root="true" ma:fieldsID="636c962267f04a128ef0dc5c15dd1faa" ns2:_="" ns3:_="" ns4:_="" ns5:_="">
    <xsd:import namespace="93d5b4ae-fd5f-4a77-a5e5-125ec09ad000"/>
    <xsd:import namespace="3fe1ab92-911c-466d-a1e5-9bc39b70a99e"/>
    <xsd:import namespace="bd79969b-c608-4b7b-b6e2-397e1f86b16f"/>
    <xsd:import namespace="101ebf6b-6c1b-4a44-9375-9777a6bc0e6a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3:SharedWithUsers" minOccurs="0"/>
                <xsd:element ref="ns3:SharedWithDetail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ebf6b-6c1b-4a44-9375-9777a6bc0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_x002d_off_x0020_status xmlns="93d5b4ae-fd5f-4a77-a5e5-125ec09ad000" xsi:nil="true"/>
    <_Flow_SignoffStatus xmlns="101ebf6b-6c1b-4a44-9375-9777a6bc0e6a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TaxCatchAll xmlns="3fe1ab92-911c-466d-a1e5-9bc39b70a99e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lcf76f155ced4ddcb4097134ff3c332f xmlns="101ebf6b-6c1b-4a44-9375-9777a6bc0e6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643316-C25F-46EE-8C64-6F4567BC35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101ebf6b-6c1b-4a44-9375-9777a6bc0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9C3736-8B4D-4880-8829-B43AFB8B6120}">
  <ds:schemaRefs>
    <ds:schemaRef ds:uri="http://schemas.microsoft.com/office/2006/metadata/properties"/>
    <ds:schemaRef ds:uri="http://schemas.microsoft.com/office/infopath/2007/PartnerControls"/>
    <ds:schemaRef ds:uri="93d5b4ae-fd5f-4a77-a5e5-125ec09ad000"/>
    <ds:schemaRef ds:uri="101ebf6b-6c1b-4a44-9375-9777a6bc0e6a"/>
    <ds:schemaRef ds:uri="bd79969b-c608-4b7b-b6e2-397e1f86b16f"/>
    <ds:schemaRef ds:uri="3fe1ab92-911c-466d-a1e5-9bc39b70a99e"/>
  </ds:schemaRefs>
</ds:datastoreItem>
</file>

<file path=customXml/itemProps3.xml><?xml version="1.0" encoding="utf-8"?>
<ds:datastoreItem xmlns:ds="http://schemas.openxmlformats.org/officeDocument/2006/customXml" ds:itemID="{7C9EA307-E608-4EEE-9D67-B8E7CE2EA2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</vt:lpstr>
      <vt:lpstr>Submission!Print_Area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 Ohlenschlager (Oil &amp; Gas Authority)</dc:creator>
  <cp:keywords/>
  <dc:description/>
  <cp:lastModifiedBy>Ian Furneaux (Oil &amp; Gas Authority)</cp:lastModifiedBy>
  <cp:revision/>
  <cp:lastPrinted>2023-04-06T15:38:02Z</cp:lastPrinted>
  <dcterms:created xsi:type="dcterms:W3CDTF">2023-03-23T09:26:21Z</dcterms:created>
  <dcterms:modified xsi:type="dcterms:W3CDTF">2023-04-07T09:32:25Z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0x010100845B088B94949E42AF16E09ECBBB8C47</vt:lpwstr>
  </property>
  <property fmtid="{D5CDD505-2E9C-101B-9397-08002B2CF9AE}" pid="3" name="MediaServiceImageTags">
    <vt:lpwstr/>
  </property>
  <property fmtid="{D5CDD505-2E9C-101B-9397-08002B2CF9AE}" pid="4" name="category">
    <vt:lpwstr/>
  </property>
</Properties>
</file>