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531C9A91-122C-404E-8DA8-1DB5D6BAFD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nnual for Web" sheetId="1" r:id="rId1"/>
  </sheets>
  <externalReferences>
    <externalReference r:id="rId2"/>
  </externalReferences>
  <definedNames>
    <definedName name="INPUT_BOX">[1]Calculation!$C$2</definedName>
    <definedName name="_xlnm.Print_Area" localSheetId="0">'Annual for Web'!$A$2:$Q$71</definedName>
    <definedName name="_xlnm.Print_Titles" localSheetId="0">'Annual for Web'!$2:$8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1" i="1" l="1"/>
  <c r="K42" i="1" l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Q59" i="1" l="1"/>
  <c r="Q60" i="1"/>
  <c r="G48" i="1" l="1"/>
  <c r="Q58" i="1"/>
  <c r="Q24" i="1"/>
  <c r="M24" i="1"/>
  <c r="K48" i="1"/>
  <c r="K9" i="1"/>
  <c r="M9" i="1" s="1"/>
  <c r="Q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M10" i="1"/>
  <c r="Q10" i="1"/>
  <c r="M11" i="1"/>
  <c r="Q11" i="1"/>
  <c r="M12" i="1"/>
  <c r="Q12" i="1"/>
  <c r="M13" i="1"/>
  <c r="Q13" i="1"/>
  <c r="M14" i="1"/>
  <c r="Q14" i="1"/>
  <c r="M15" i="1"/>
  <c r="Q15" i="1"/>
  <c r="M16" i="1"/>
  <c r="Q16" i="1"/>
  <c r="M17" i="1"/>
  <c r="Q17" i="1"/>
  <c r="M18" i="1"/>
  <c r="Q18" i="1"/>
  <c r="M19" i="1"/>
  <c r="Q19" i="1"/>
  <c r="M20" i="1"/>
  <c r="Q20" i="1"/>
  <c r="M21" i="1"/>
  <c r="Q21" i="1"/>
  <c r="M22" i="1"/>
  <c r="Q22" i="1"/>
  <c r="M23" i="1"/>
  <c r="Q23" i="1"/>
  <c r="M25" i="1"/>
  <c r="Q25" i="1"/>
  <c r="M26" i="1"/>
  <c r="Q26" i="1"/>
  <c r="M27" i="1"/>
  <c r="Q27" i="1"/>
  <c r="M28" i="1"/>
  <c r="Q28" i="1"/>
  <c r="M29" i="1"/>
  <c r="Q29" i="1"/>
  <c r="M30" i="1"/>
  <c r="Q30" i="1"/>
  <c r="M31" i="1"/>
  <c r="Q31" i="1"/>
  <c r="M32" i="1"/>
  <c r="Q32" i="1"/>
  <c r="M33" i="1"/>
  <c r="Q33" i="1"/>
  <c r="M34" i="1"/>
  <c r="Q34" i="1"/>
  <c r="M35" i="1"/>
  <c r="Q35" i="1"/>
  <c r="M36" i="1"/>
  <c r="Q36" i="1"/>
  <c r="M37" i="1"/>
  <c r="Q37" i="1"/>
  <c r="M38" i="1"/>
  <c r="Q38" i="1"/>
  <c r="M39" i="1"/>
  <c r="Q39" i="1"/>
  <c r="M40" i="1"/>
  <c r="Q40" i="1"/>
  <c r="M41" i="1"/>
  <c r="Q41" i="1"/>
  <c r="M42" i="1"/>
  <c r="Q42" i="1"/>
  <c r="F49" i="1"/>
  <c r="F50" i="1" s="1"/>
  <c r="F51" i="1" s="1"/>
  <c r="F52" i="1" s="1"/>
  <c r="F53" i="1" s="1"/>
  <c r="F54" i="1" s="1"/>
  <c r="F55" i="1" s="1"/>
  <c r="F56" i="1" s="1"/>
  <c r="F57" i="1" s="1"/>
  <c r="F58" i="1" s="1"/>
  <c r="J49" i="1"/>
  <c r="J50" i="1" s="1"/>
  <c r="J51" i="1" s="1"/>
  <c r="J52" i="1" s="1"/>
  <c r="J53" i="1" s="1"/>
  <c r="J54" i="1" s="1"/>
  <c r="J55" i="1" s="1"/>
  <c r="J56" i="1" s="1"/>
  <c r="J57" i="1" s="1"/>
  <c r="Q56" i="1"/>
  <c r="K55" i="1" l="1"/>
  <c r="K53" i="1"/>
  <c r="K50" i="1"/>
  <c r="K49" i="1"/>
  <c r="K47" i="1"/>
  <c r="K44" i="1"/>
  <c r="K43" i="1"/>
  <c r="K46" i="1"/>
  <c r="K51" i="1"/>
  <c r="K54" i="1"/>
  <c r="J58" i="1"/>
  <c r="K58" i="1" s="1"/>
  <c r="K57" i="1"/>
  <c r="K52" i="1"/>
  <c r="K56" i="1"/>
  <c r="K45" i="1"/>
  <c r="Q45" i="1"/>
  <c r="Q54" i="1"/>
  <c r="Q48" i="1"/>
  <c r="Q52" i="1"/>
  <c r="J59" i="1"/>
  <c r="K59" i="1" s="1"/>
  <c r="Q46" i="1"/>
  <c r="F59" i="1"/>
  <c r="G58" i="1"/>
  <c r="M48" i="1"/>
  <c r="G57" i="1"/>
  <c r="Q49" i="1"/>
  <c r="Q51" i="1"/>
  <c r="G50" i="1"/>
  <c r="G54" i="1"/>
  <c r="G56" i="1"/>
  <c r="Q55" i="1"/>
  <c r="Q47" i="1"/>
  <c r="G47" i="1"/>
  <c r="G46" i="1"/>
  <c r="G51" i="1"/>
  <c r="G53" i="1"/>
  <c r="G55" i="1"/>
  <c r="Q43" i="1"/>
  <c r="Q53" i="1"/>
  <c r="Q57" i="1"/>
  <c r="G45" i="1"/>
  <c r="G44" i="1"/>
  <c r="G43" i="1"/>
  <c r="Q50" i="1"/>
  <c r="G49" i="1"/>
  <c r="Q44" i="1"/>
  <c r="G52" i="1"/>
  <c r="M45" i="1" l="1"/>
  <c r="M58" i="1"/>
  <c r="M47" i="1"/>
  <c r="M46" i="1"/>
  <c r="M53" i="1"/>
  <c r="F60" i="1"/>
  <c r="G59" i="1"/>
  <c r="M57" i="1"/>
  <c r="M50" i="1"/>
  <c r="J60" i="1"/>
  <c r="M43" i="1"/>
  <c r="M44" i="1"/>
  <c r="M55" i="1"/>
  <c r="M51" i="1"/>
  <c r="M49" i="1"/>
  <c r="M54" i="1"/>
  <c r="M52" i="1"/>
  <c r="M56" i="1"/>
  <c r="G60" i="1" l="1"/>
  <c r="F61" i="1"/>
  <c r="G61" i="1" s="1"/>
  <c r="K60" i="1"/>
  <c r="J61" i="1"/>
  <c r="K61" i="1" s="1"/>
  <c r="M59" i="1"/>
  <c r="M60" i="1"/>
  <c r="M61" i="1" l="1"/>
</calcChain>
</file>

<file path=xl/sharedStrings.xml><?xml version="1.0" encoding="utf-8"?>
<sst xmlns="http://schemas.openxmlformats.org/spreadsheetml/2006/main" count="76" uniqueCount="29">
  <si>
    <t>The figures exclude change in stocks and book value of stocks.</t>
  </si>
  <si>
    <t>Notes</t>
  </si>
  <si>
    <t>n/a</t>
  </si>
  <si>
    <t>Total</t>
  </si>
  <si>
    <t>Investment other than E&amp;A</t>
  </si>
  <si>
    <t>Total Expenses</t>
  </si>
  <si>
    <t>Operating Costs</t>
  </si>
  <si>
    <t>Total Income</t>
  </si>
  <si>
    <t>NGL Sales</t>
  </si>
  <si>
    <t>(£ million)</t>
  </si>
  <si>
    <t>Natural Gas Sales</t>
  </si>
  <si>
    <t>Crude Oil Sales</t>
  </si>
  <si>
    <r>
      <t>Income</t>
    </r>
    <r>
      <rPr>
        <vertAlign val="superscript"/>
        <sz val="10"/>
        <rFont val="Arial"/>
        <family val="2"/>
      </rPr>
      <t>(1)</t>
    </r>
  </si>
  <si>
    <r>
      <t>Expenses</t>
    </r>
    <r>
      <rPr>
        <vertAlign val="superscript"/>
        <sz val="10"/>
        <rFont val="Arial"/>
        <family val="2"/>
      </rPr>
      <t>(2),(3)</t>
    </r>
  </si>
  <si>
    <r>
      <t>Capital Expenditure</t>
    </r>
    <r>
      <rPr>
        <vertAlign val="superscript"/>
        <sz val="10"/>
        <rFont val="Arial"/>
        <family val="2"/>
      </rPr>
      <t>(2)(3)</t>
    </r>
  </si>
  <si>
    <r>
      <t>Decomm-issioning Costs</t>
    </r>
    <r>
      <rPr>
        <vertAlign val="superscript"/>
        <sz val="10"/>
        <rFont val="Arial"/>
        <family val="2"/>
      </rPr>
      <t>(2)(3)</t>
    </r>
  </si>
  <si>
    <r>
      <t>Other Income</t>
    </r>
    <r>
      <rPr>
        <vertAlign val="superscript"/>
        <sz val="10"/>
        <rFont val="Arial"/>
        <family val="2"/>
      </rPr>
      <t>(4)</t>
    </r>
  </si>
  <si>
    <r>
      <t>Other expenses</t>
    </r>
    <r>
      <rPr>
        <vertAlign val="superscript"/>
        <sz val="10"/>
        <rFont val="Arial"/>
        <family val="2"/>
      </rPr>
      <t>(5)</t>
    </r>
  </si>
  <si>
    <r>
      <t>Gross Operating Surplus</t>
    </r>
    <r>
      <rPr>
        <vertAlign val="superscript"/>
        <sz val="10"/>
        <rFont val="Arial"/>
        <family val="2"/>
      </rPr>
      <t>(6)</t>
    </r>
  </si>
  <si>
    <t>(6) Gross Operating Surplus = Total Income less Total Expenses.</t>
  </si>
  <si>
    <r>
      <t>E&amp;A</t>
    </r>
    <r>
      <rPr>
        <vertAlign val="superscript"/>
        <sz val="10"/>
        <rFont val="Arial"/>
        <family val="2"/>
      </rPr>
      <t>(7)</t>
    </r>
  </si>
  <si>
    <t>Income from and Expenditure on UK Upstream Oil and Gas Exploration, Development, Operating and Decommissioning Activities</t>
  </si>
  <si>
    <t>(1) After 2008, income is not split between crude oil and NGL (Natural Gas Liquid) sales; the total is reported under crude oil sales.</t>
  </si>
  <si>
    <t>(2) Expenditure estimates for 2009–2014 are based on DECC / OGA / Oil &amp; Gas UK Activity Survey data.</t>
  </si>
  <si>
    <t>(3) Expenditure estimates after 2014 are based on NSTA UK Stewardship Survey data.</t>
  </si>
  <si>
    <t>(4) Revenues from pipelines &amp; terminals and other revenues of operators &amp; production licensees; estimated after 2008.</t>
  </si>
  <si>
    <t>(7) Exploration and Appraisal (E&amp;A) costs include exploration costs and the costs of appraisal prior to development approval.</t>
  </si>
  <si>
    <t>(5) Other costs of operators &amp; production licensees not attributable to oil or gas fields (e.g. overheads); estimated after 2008.</t>
  </si>
  <si>
    <t>GDP Deflator (2022=100)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</si>
</sst>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0"/>
      <name val="Arial"/>
    </font>
    <font>
      <sz val="10"/>
      <name val="Times New Roman"/>
      <family val="1"/>
    </font>
    <font>
      <vertAlign val="superscript"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"/>
      <name val="Arial"/>
      <family val="2"/>
    </font>
    <font>
      <sz val="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1" quotePrefix="1" applyFont="1"/>
    <xf numFmtId="0" fontId="4" fillId="0" borderId="0" xfId="0" applyFont="1"/>
    <xf numFmtId="0" fontId="5" fillId="0" borderId="0" xfId="1" quotePrefix="1" applyFont="1"/>
    <xf numFmtId="0" fontId="6" fillId="0" borderId="0" xfId="1" applyFont="1" applyAlignment="1">
      <alignment horizontal="left"/>
    </xf>
    <xf numFmtId="0" fontId="7" fillId="0" borderId="0" xfId="0" applyFont="1"/>
    <xf numFmtId="0" fontId="5" fillId="0" borderId="0" xfId="1" applyFont="1"/>
    <xf numFmtId="0" fontId="6" fillId="0" borderId="0" xfId="1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0" xfId="1" quotePrefix="1" applyFont="1" applyAlignment="1">
      <alignment horizontal="right" wrapText="1"/>
    </xf>
    <xf numFmtId="0" fontId="5" fillId="0" borderId="0" xfId="0" quotePrefix="1" applyFont="1" applyAlignment="1">
      <alignment horizontal="right" wrapText="1"/>
    </xf>
    <xf numFmtId="0" fontId="6" fillId="0" borderId="0" xfId="0" applyFo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64" fontId="4" fillId="0" borderId="0" xfId="0" applyNumberFormat="1" applyFont="1"/>
    <xf numFmtId="3" fontId="9" fillId="0" borderId="0" xfId="0" applyNumberFormat="1" applyFont="1" applyAlignment="1">
      <alignment horizontal="right"/>
    </xf>
    <xf numFmtId="3" fontId="4" fillId="0" borderId="0" xfId="0" applyNumberFormat="1" applyFont="1"/>
    <xf numFmtId="3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64" fontId="7" fillId="0" borderId="0" xfId="0" applyNumberFormat="1" applyFont="1"/>
    <xf numFmtId="0" fontId="5" fillId="0" borderId="0" xfId="1" quotePrefix="1" applyFont="1" applyAlignment="1">
      <alignment horizontal="left" vertical="top" wrapText="1"/>
    </xf>
    <xf numFmtId="0" fontId="9" fillId="0" borderId="0" xfId="1" quotePrefix="1" applyFont="1" applyAlignment="1">
      <alignment horizontal="left" vertical="top"/>
    </xf>
    <xf numFmtId="165" fontId="4" fillId="0" borderId="0" xfId="0" applyNumberFormat="1" applyFont="1"/>
    <xf numFmtId="0" fontId="5" fillId="0" borderId="1" xfId="0" applyFont="1" applyBorder="1"/>
    <xf numFmtId="0" fontId="9" fillId="0" borderId="0" xfId="1" quotePrefix="1" applyFont="1" applyAlignment="1">
      <alignment vertical="top"/>
    </xf>
    <xf numFmtId="0" fontId="9" fillId="0" borderId="0" xfId="1" quotePrefix="1" applyFont="1"/>
    <xf numFmtId="3" fontId="4" fillId="0" borderId="1" xfId="0" applyNumberFormat="1" applyFont="1" applyBorder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9" fillId="0" borderId="0" xfId="1" quotePrefix="1" applyFont="1" applyAlignment="1">
      <alignment horizontal="left"/>
    </xf>
    <xf numFmtId="0" fontId="10" fillId="0" borderId="0" xfId="1" quotePrefix="1" applyFont="1" applyAlignment="1">
      <alignment horizontal="left"/>
    </xf>
    <xf numFmtId="0" fontId="5" fillId="0" borderId="0" xfId="1" quotePrefix="1" applyFont="1" applyAlignment="1">
      <alignment horizontal="left" vertical="top" wrapText="1"/>
    </xf>
  </cellXfs>
  <cellStyles count="2">
    <cellStyle name="Normal" xfId="0" builtinId="0"/>
    <cellStyle name="Normal_DORIS 20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/Documents/PQ1100%20Half%20Year%20Analysis/Half%20yearly%20including%20annual%20estimates%20t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ual for Web"/>
      <sheetName val="Annual for Web (old)"/>
      <sheetName val="Half-yearly for Web"/>
      <sheetName val="2008 Web Update"/>
      <sheetName val="PQ"/>
      <sheetName val="GTP QUARTERLY TOTALS"/>
      <sheetName val="GTP YEAR TOTALS"/>
      <sheetName val="GTP HISTORY"/>
      <sheetName val="GTP Summary"/>
      <sheetName val="Summary"/>
      <sheetName val="CAPEX &amp; DEVDREX"/>
      <sheetName val="GTP1998"/>
      <sheetName val="GTP1999"/>
      <sheetName val="GTP2000"/>
      <sheetName val="GTP2001"/>
      <sheetName val="GTP2002"/>
      <sheetName val="GTP2003"/>
      <sheetName val="GTP2004"/>
      <sheetName val="GDFCF HISTORY"/>
      <sheetName val="GDFCF YEARLY TOTALS"/>
      <sheetName val="GDFCF QUARTERLY TOTALS"/>
      <sheetName val="GFCF1998"/>
      <sheetName val="GFCF1999"/>
      <sheetName val="GFCF2000"/>
      <sheetName val="GFCF2001"/>
      <sheetName val="GFCF2002"/>
      <sheetName val="GFCF2003"/>
      <sheetName val="Highlights"/>
      <sheetName val="Main Table"/>
      <sheetName val="Quarter"/>
      <sheetName val="Annual"/>
      <sheetName val="Calculation"/>
    </sheetNames>
    <sheetDataSet>
      <sheetData sheetId="0"/>
      <sheetData sheetId="1"/>
      <sheetData sheetId="2"/>
      <sheetData sheetId="3">
        <row r="7">
          <cell r="AJ7">
            <v>13476.710531226834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C2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74"/>
  <sheetViews>
    <sheetView showGridLines="0" tabSelected="1" workbookViewId="0">
      <pane xSplit="2" ySplit="8" topLeftCell="C9" activePane="bottomRight" state="frozen"/>
      <selection activeCell="D9" sqref="D9"/>
      <selection pane="topRight" activeCell="D9" sqref="D9"/>
      <selection pane="bottomLeft" activeCell="D9" sqref="D9"/>
      <selection pane="bottomRight" activeCell="C9" sqref="C9"/>
    </sheetView>
  </sheetViews>
  <sheetFormatPr defaultColWidth="9.1796875" defaultRowHeight="12.5" x14ac:dyDescent="0.25"/>
  <cols>
    <col min="1" max="1" width="5" style="2" bestFit="1" customWidth="1"/>
    <col min="2" max="2" width="1.453125" style="2" customWidth="1"/>
    <col min="3" max="4" width="6.54296875" style="2" bestFit="1" customWidth="1"/>
    <col min="5" max="5" width="7.54296875" style="2" bestFit="1" customWidth="1"/>
    <col min="6" max="6" width="9.26953125" style="2" bestFit="1" customWidth="1"/>
    <col min="7" max="7" width="7.7265625" style="2" bestFit="1" customWidth="1"/>
    <col min="8" max="8" width="1.453125" style="2" customWidth="1"/>
    <col min="9" max="9" width="10" style="2" bestFit="1" customWidth="1"/>
    <col min="10" max="10" width="11.1796875" style="2" bestFit="1" customWidth="1"/>
    <col min="11" max="11" width="9.54296875" style="2" bestFit="1" customWidth="1"/>
    <col min="12" max="12" width="1.453125" style="2" customWidth="1"/>
    <col min="13" max="13" width="10" style="2" bestFit="1" customWidth="1"/>
    <col min="14" max="14" width="1.453125" style="2" customWidth="1"/>
    <col min="15" max="15" width="6.54296875" style="2" customWidth="1"/>
    <col min="16" max="16" width="10.81640625" style="2" bestFit="1" customWidth="1"/>
    <col min="17" max="17" width="6.54296875" style="2" bestFit="1" customWidth="1"/>
    <col min="18" max="18" width="1.453125" style="2" customWidth="1"/>
    <col min="19" max="19" width="10" style="2" customWidth="1"/>
    <col min="20" max="20" width="1.453125" style="2" customWidth="1"/>
    <col min="21" max="21" width="10.26953125" style="2" bestFit="1" customWidth="1"/>
    <col min="22" max="16384" width="9.1796875" style="2"/>
  </cols>
  <sheetData>
    <row r="2" spans="1:21" ht="15.5" x14ac:dyDescent="0.35">
      <c r="A2" s="32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ht="13" x14ac:dyDescent="0.3">
      <c r="A3" s="3" t="s">
        <v>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1" s="5" customFormat="1" ht="3.5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P4" s="4"/>
      <c r="Q4" s="4"/>
      <c r="R4" s="4"/>
      <c r="S4" s="4"/>
      <c r="T4" s="4"/>
    </row>
    <row r="5" spans="1:21" ht="15" x14ac:dyDescent="0.3">
      <c r="A5" s="6"/>
      <c r="B5" s="6"/>
      <c r="C5" s="30" t="s">
        <v>12</v>
      </c>
      <c r="D5" s="26"/>
      <c r="E5" s="26"/>
      <c r="F5" s="26"/>
      <c r="G5" s="26"/>
      <c r="H5" s="6"/>
      <c r="I5" s="30" t="s">
        <v>13</v>
      </c>
      <c r="J5" s="26"/>
      <c r="K5" s="26"/>
      <c r="L5" s="6"/>
      <c r="M5" s="6"/>
      <c r="N5" s="6"/>
      <c r="O5" s="30" t="s">
        <v>14</v>
      </c>
      <c r="P5" s="26"/>
      <c r="Q5" s="26"/>
      <c r="R5" s="6"/>
      <c r="S5" s="6"/>
      <c r="T5" s="6"/>
    </row>
    <row r="6" spans="1:21" s="5" customFormat="1" ht="3.5" x14ac:dyDescent="0.15">
      <c r="A6" s="7"/>
      <c r="B6" s="7"/>
      <c r="C6" s="8"/>
      <c r="D6" s="8"/>
      <c r="E6" s="8"/>
      <c r="F6" s="8"/>
      <c r="G6" s="8"/>
      <c r="H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1" ht="41" x14ac:dyDescent="0.3">
      <c r="A7" s="9"/>
      <c r="B7" s="10"/>
      <c r="C7" s="12" t="s">
        <v>11</v>
      </c>
      <c r="D7" s="10" t="s">
        <v>8</v>
      </c>
      <c r="E7" s="12" t="s">
        <v>10</v>
      </c>
      <c r="F7" s="11" t="s">
        <v>16</v>
      </c>
      <c r="G7" s="10" t="s">
        <v>7</v>
      </c>
      <c r="H7" s="10"/>
      <c r="I7" s="10" t="s">
        <v>6</v>
      </c>
      <c r="J7" s="11" t="s">
        <v>17</v>
      </c>
      <c r="K7" s="10" t="s">
        <v>5</v>
      </c>
      <c r="L7" s="10"/>
      <c r="M7" s="11" t="s">
        <v>18</v>
      </c>
      <c r="N7" s="10"/>
      <c r="O7" s="11" t="s">
        <v>20</v>
      </c>
      <c r="P7" s="10" t="s">
        <v>4</v>
      </c>
      <c r="Q7" s="10" t="s">
        <v>3</v>
      </c>
      <c r="R7" s="10"/>
      <c r="S7" s="11" t="s">
        <v>15</v>
      </c>
      <c r="T7" s="10"/>
      <c r="U7" s="12" t="s">
        <v>28</v>
      </c>
    </row>
    <row r="8" spans="1:21" s="5" customFormat="1" ht="3.5" x14ac:dyDescent="0.15">
      <c r="C8" s="13"/>
      <c r="D8" s="13"/>
      <c r="E8" s="13"/>
      <c r="F8" s="13"/>
      <c r="G8" s="13"/>
    </row>
    <row r="9" spans="1:21" ht="13" x14ac:dyDescent="0.3">
      <c r="A9" s="2">
        <v>1970</v>
      </c>
      <c r="B9" s="14"/>
      <c r="C9" s="14">
        <v>0</v>
      </c>
      <c r="D9" s="14">
        <v>0.2</v>
      </c>
      <c r="E9" s="14">
        <v>0</v>
      </c>
      <c r="F9" s="14">
        <v>4.4000000000000004</v>
      </c>
      <c r="G9" s="15">
        <v>4.5999999999999996</v>
      </c>
      <c r="H9" s="14"/>
      <c r="I9" s="14">
        <v>6.1</v>
      </c>
      <c r="J9" s="14">
        <v>0</v>
      </c>
      <c r="K9" s="15">
        <f>I9+J9</f>
        <v>6.1</v>
      </c>
      <c r="L9" s="14"/>
      <c r="M9" s="14">
        <f t="shared" ref="M9:M40" si="0">G9-K9</f>
        <v>-1.5</v>
      </c>
      <c r="N9" s="14"/>
      <c r="O9" s="14">
        <v>19.7</v>
      </c>
      <c r="P9" s="14">
        <v>53.2</v>
      </c>
      <c r="Q9" s="15">
        <f t="shared" ref="Q9:Q40" si="1">O9+P9</f>
        <v>72.900000000000006</v>
      </c>
      <c r="R9" s="14"/>
      <c r="S9" s="16" t="s">
        <v>2</v>
      </c>
      <c r="T9" s="14"/>
      <c r="U9" s="25">
        <v>6.1121000000000008</v>
      </c>
    </row>
    <row r="10" spans="1:21" ht="13" x14ac:dyDescent="0.3">
      <c r="A10" s="2">
        <f t="shared" ref="A10:A61" si="2">A9+1</f>
        <v>1971</v>
      </c>
      <c r="B10" s="14"/>
      <c r="C10" s="14">
        <v>0.4</v>
      </c>
      <c r="D10" s="14">
        <v>0.4</v>
      </c>
      <c r="E10" s="14">
        <v>79.7</v>
      </c>
      <c r="F10" s="14">
        <v>7.6</v>
      </c>
      <c r="G10" s="15">
        <v>88.1</v>
      </c>
      <c r="H10" s="14"/>
      <c r="I10" s="14">
        <v>10.5</v>
      </c>
      <c r="J10" s="14">
        <v>0</v>
      </c>
      <c r="K10" s="15">
        <f t="shared" ref="K10:K60" si="3">I10+J10</f>
        <v>10.5</v>
      </c>
      <c r="L10" s="14"/>
      <c r="M10" s="14">
        <f t="shared" si="0"/>
        <v>77.599999999999994</v>
      </c>
      <c r="N10" s="14"/>
      <c r="O10" s="14">
        <v>57.2</v>
      </c>
      <c r="P10" s="14">
        <v>72.2</v>
      </c>
      <c r="Q10" s="15">
        <f t="shared" si="1"/>
        <v>129.4</v>
      </c>
      <c r="R10" s="14"/>
      <c r="S10" s="16" t="s">
        <v>2</v>
      </c>
      <c r="T10" s="14"/>
      <c r="U10" s="25">
        <v>6.6198000000000006</v>
      </c>
    </row>
    <row r="11" spans="1:21" ht="13" x14ac:dyDescent="0.3">
      <c r="A11" s="2">
        <f t="shared" si="2"/>
        <v>1972</v>
      </c>
      <c r="B11" s="14"/>
      <c r="C11" s="14">
        <v>0.4</v>
      </c>
      <c r="D11" s="14">
        <v>1.3</v>
      </c>
      <c r="E11" s="14">
        <v>113.6</v>
      </c>
      <c r="F11" s="14">
        <v>9.1</v>
      </c>
      <c r="G11" s="15">
        <v>124.4</v>
      </c>
      <c r="H11" s="14"/>
      <c r="I11" s="14">
        <v>14.6</v>
      </c>
      <c r="J11" s="14">
        <v>0</v>
      </c>
      <c r="K11" s="15">
        <f t="shared" si="3"/>
        <v>14.6</v>
      </c>
      <c r="L11" s="14"/>
      <c r="M11" s="14">
        <f t="shared" si="0"/>
        <v>109.80000000000001</v>
      </c>
      <c r="N11" s="14"/>
      <c r="O11" s="14">
        <v>42.9</v>
      </c>
      <c r="P11" s="14">
        <v>111.5</v>
      </c>
      <c r="Q11" s="15">
        <f t="shared" si="1"/>
        <v>154.4</v>
      </c>
      <c r="R11" s="14"/>
      <c r="S11" s="16" t="s">
        <v>2</v>
      </c>
      <c r="T11" s="14"/>
      <c r="U11" s="25">
        <v>7.1204000000000001</v>
      </c>
    </row>
    <row r="12" spans="1:21" ht="13" x14ac:dyDescent="0.3">
      <c r="A12" s="2">
        <f t="shared" si="2"/>
        <v>1973</v>
      </c>
      <c r="B12" s="14"/>
      <c r="C12" s="14">
        <v>0.4</v>
      </c>
      <c r="D12" s="14">
        <v>1.7</v>
      </c>
      <c r="E12" s="14">
        <v>132.9</v>
      </c>
      <c r="F12" s="14">
        <v>11.3</v>
      </c>
      <c r="G12" s="15">
        <v>146.30000000000001</v>
      </c>
      <c r="H12" s="14"/>
      <c r="I12" s="14">
        <v>17.600000000000001</v>
      </c>
      <c r="J12" s="14">
        <v>0</v>
      </c>
      <c r="K12" s="15">
        <f t="shared" si="3"/>
        <v>17.600000000000001</v>
      </c>
      <c r="L12" s="14"/>
      <c r="M12" s="14">
        <f t="shared" si="0"/>
        <v>128.70000000000002</v>
      </c>
      <c r="N12" s="14"/>
      <c r="O12" s="14">
        <v>69.099999999999994</v>
      </c>
      <c r="P12" s="14">
        <v>214.9</v>
      </c>
      <c r="Q12" s="15">
        <f t="shared" si="1"/>
        <v>284</v>
      </c>
      <c r="R12" s="14"/>
      <c r="S12" s="16" t="s">
        <v>2</v>
      </c>
      <c r="T12" s="14"/>
      <c r="U12" s="25">
        <v>7.7521000000000004</v>
      </c>
    </row>
    <row r="13" spans="1:21" ht="13" x14ac:dyDescent="0.3">
      <c r="A13" s="2">
        <f t="shared" si="2"/>
        <v>1974</v>
      </c>
      <c r="B13" s="14"/>
      <c r="C13" s="14">
        <v>0.4</v>
      </c>
      <c r="D13" s="14">
        <v>2.8</v>
      </c>
      <c r="E13" s="14">
        <v>166</v>
      </c>
      <c r="F13" s="14">
        <v>21</v>
      </c>
      <c r="G13" s="15">
        <v>190.2</v>
      </c>
      <c r="H13" s="14"/>
      <c r="I13" s="14">
        <v>20.3</v>
      </c>
      <c r="J13" s="14">
        <v>0</v>
      </c>
      <c r="K13" s="15">
        <f t="shared" si="3"/>
        <v>20.3</v>
      </c>
      <c r="L13" s="14"/>
      <c r="M13" s="14">
        <f t="shared" si="0"/>
        <v>169.89999999999998</v>
      </c>
      <c r="N13" s="14"/>
      <c r="O13" s="14">
        <v>153.19999999999999</v>
      </c>
      <c r="P13" s="14">
        <v>583.5</v>
      </c>
      <c r="Q13" s="15">
        <f t="shared" si="1"/>
        <v>736.7</v>
      </c>
      <c r="R13" s="14"/>
      <c r="S13" s="16" t="s">
        <v>2</v>
      </c>
      <c r="T13" s="14"/>
      <c r="U13" s="25">
        <v>9.0039999999999996</v>
      </c>
    </row>
    <row r="14" spans="1:21" ht="13" x14ac:dyDescent="0.3">
      <c r="A14" s="2">
        <f t="shared" si="2"/>
        <v>1975</v>
      </c>
      <c r="B14" s="14"/>
      <c r="C14" s="14">
        <v>43.4</v>
      </c>
      <c r="D14" s="14">
        <v>14.6</v>
      </c>
      <c r="E14" s="14">
        <v>190</v>
      </c>
      <c r="F14" s="14">
        <v>29.4</v>
      </c>
      <c r="G14" s="15">
        <v>277.39999999999998</v>
      </c>
      <c r="H14" s="14"/>
      <c r="I14" s="14">
        <v>46.3</v>
      </c>
      <c r="J14" s="14">
        <v>0</v>
      </c>
      <c r="K14" s="15">
        <f t="shared" si="3"/>
        <v>46.3</v>
      </c>
      <c r="L14" s="14"/>
      <c r="M14" s="14">
        <f t="shared" si="0"/>
        <v>231.09999999999997</v>
      </c>
      <c r="N14" s="14"/>
      <c r="O14" s="14">
        <v>241.5</v>
      </c>
      <c r="P14" s="14">
        <v>1374</v>
      </c>
      <c r="Q14" s="15">
        <f t="shared" si="1"/>
        <v>1615.5</v>
      </c>
      <c r="R14" s="14"/>
      <c r="S14" s="16" t="s">
        <v>2</v>
      </c>
      <c r="T14" s="14"/>
      <c r="U14" s="25">
        <v>11.357300000000002</v>
      </c>
    </row>
    <row r="15" spans="1:21" ht="13" x14ac:dyDescent="0.3">
      <c r="A15" s="2">
        <f t="shared" si="2"/>
        <v>1976</v>
      </c>
      <c r="B15" s="14"/>
      <c r="C15" s="14">
        <v>623.995</v>
      </c>
      <c r="D15" s="14">
        <v>21.396000000000001</v>
      </c>
      <c r="E15" s="14">
        <v>257.79399999999998</v>
      </c>
      <c r="F15" s="14">
        <v>21.125</v>
      </c>
      <c r="G15" s="15">
        <v>924.31</v>
      </c>
      <c r="H15" s="14"/>
      <c r="I15" s="14">
        <v>129.82</v>
      </c>
      <c r="J15" s="14">
        <v>0</v>
      </c>
      <c r="K15" s="15">
        <f t="shared" si="3"/>
        <v>129.82</v>
      </c>
      <c r="L15" s="14"/>
      <c r="M15" s="14">
        <f t="shared" si="0"/>
        <v>794.49</v>
      </c>
      <c r="N15" s="14"/>
      <c r="O15" s="14">
        <v>301.44</v>
      </c>
      <c r="P15" s="14">
        <v>2070.1999999999998</v>
      </c>
      <c r="Q15" s="15">
        <f t="shared" si="1"/>
        <v>2371.64</v>
      </c>
      <c r="R15" s="14"/>
      <c r="S15" s="16" t="s">
        <v>2</v>
      </c>
      <c r="T15" s="14"/>
      <c r="U15" s="25">
        <v>13.113099999999999</v>
      </c>
    </row>
    <row r="16" spans="1:21" ht="13" x14ac:dyDescent="0.3">
      <c r="A16" s="2">
        <f t="shared" si="2"/>
        <v>1977</v>
      </c>
      <c r="B16" s="14"/>
      <c r="C16" s="14">
        <v>2196.837</v>
      </c>
      <c r="D16" s="14">
        <v>28.866</v>
      </c>
      <c r="E16" s="14">
        <v>317.06799999999998</v>
      </c>
      <c r="F16" s="14">
        <v>19.716999999999999</v>
      </c>
      <c r="G16" s="15">
        <v>2562.4879999999998</v>
      </c>
      <c r="H16" s="14"/>
      <c r="I16" s="14">
        <v>206.53</v>
      </c>
      <c r="J16" s="14">
        <v>0</v>
      </c>
      <c r="K16" s="15">
        <f t="shared" si="3"/>
        <v>206.53</v>
      </c>
      <c r="L16" s="14"/>
      <c r="M16" s="14">
        <f t="shared" si="0"/>
        <v>2355.9579999999996</v>
      </c>
      <c r="N16" s="14"/>
      <c r="O16" s="14">
        <v>374.61</v>
      </c>
      <c r="P16" s="14">
        <v>2106.9</v>
      </c>
      <c r="Q16" s="15">
        <f t="shared" si="1"/>
        <v>2481.5100000000002</v>
      </c>
      <c r="R16" s="14"/>
      <c r="S16" s="16" t="s">
        <v>2</v>
      </c>
      <c r="T16" s="14"/>
      <c r="U16" s="25">
        <v>14.9428</v>
      </c>
    </row>
    <row r="17" spans="1:21" ht="13" x14ac:dyDescent="0.3">
      <c r="A17" s="2">
        <f t="shared" si="2"/>
        <v>1978</v>
      </c>
      <c r="B17" s="14"/>
      <c r="C17" s="14">
        <v>2770.9250000000002</v>
      </c>
      <c r="D17" s="14">
        <v>34.572000000000003</v>
      </c>
      <c r="E17" s="14">
        <v>431.94299999999998</v>
      </c>
      <c r="F17" s="14">
        <v>12.338000000000001</v>
      </c>
      <c r="G17" s="15">
        <v>3249.7780000000007</v>
      </c>
      <c r="H17" s="14"/>
      <c r="I17" s="14">
        <v>345.92</v>
      </c>
      <c r="J17" s="14">
        <v>0</v>
      </c>
      <c r="K17" s="15">
        <f t="shared" si="3"/>
        <v>345.92</v>
      </c>
      <c r="L17" s="14"/>
      <c r="M17" s="14">
        <f t="shared" si="0"/>
        <v>2903.8580000000006</v>
      </c>
      <c r="N17" s="14"/>
      <c r="O17" s="14">
        <v>261.26</v>
      </c>
      <c r="P17" s="14">
        <v>2170</v>
      </c>
      <c r="Q17" s="15">
        <f t="shared" si="1"/>
        <v>2431.2600000000002</v>
      </c>
      <c r="R17" s="14"/>
      <c r="S17" s="16" t="s">
        <v>2</v>
      </c>
      <c r="T17" s="14"/>
      <c r="U17" s="25">
        <v>16.730599999999999</v>
      </c>
    </row>
    <row r="18" spans="1:21" ht="13" x14ac:dyDescent="0.3">
      <c r="A18" s="2">
        <f t="shared" si="2"/>
        <v>1979</v>
      </c>
      <c r="B18" s="14"/>
      <c r="C18" s="14">
        <v>5641.11</v>
      </c>
      <c r="D18" s="14">
        <v>52.524999999999999</v>
      </c>
      <c r="E18" s="14">
        <v>538.35399999999993</v>
      </c>
      <c r="F18" s="14">
        <v>44.375</v>
      </c>
      <c r="G18" s="15">
        <v>6276.3639999999996</v>
      </c>
      <c r="H18" s="14"/>
      <c r="I18" s="14">
        <v>501.8</v>
      </c>
      <c r="J18" s="14">
        <v>17.535</v>
      </c>
      <c r="K18" s="15">
        <f t="shared" si="3"/>
        <v>519.33500000000004</v>
      </c>
      <c r="L18" s="14"/>
      <c r="M18" s="14">
        <f t="shared" si="0"/>
        <v>5757.0289999999995</v>
      </c>
      <c r="N18" s="14"/>
      <c r="O18" s="14">
        <v>240.77</v>
      </c>
      <c r="P18" s="14">
        <v>2064.1999999999998</v>
      </c>
      <c r="Q18" s="15">
        <f t="shared" si="1"/>
        <v>2304.9699999999998</v>
      </c>
      <c r="R18" s="14"/>
      <c r="S18" s="16" t="s">
        <v>2</v>
      </c>
      <c r="T18" s="14"/>
      <c r="U18" s="25">
        <v>19.179099999999998</v>
      </c>
    </row>
    <row r="19" spans="1:21" ht="13" x14ac:dyDescent="0.3">
      <c r="A19" s="2">
        <f t="shared" si="2"/>
        <v>1980</v>
      </c>
      <c r="B19" s="14"/>
      <c r="C19" s="14">
        <v>8719.16</v>
      </c>
      <c r="D19" s="14">
        <v>132.273</v>
      </c>
      <c r="E19" s="14">
        <v>647.23699999999997</v>
      </c>
      <c r="F19" s="14">
        <v>81.814000000000007</v>
      </c>
      <c r="G19" s="15">
        <v>9580.4839999999986</v>
      </c>
      <c r="H19" s="14"/>
      <c r="I19" s="14">
        <v>691.91800000000012</v>
      </c>
      <c r="J19" s="14">
        <v>34.182000000000002</v>
      </c>
      <c r="K19" s="15">
        <f t="shared" si="3"/>
        <v>726.10000000000014</v>
      </c>
      <c r="L19" s="14"/>
      <c r="M19" s="14">
        <f t="shared" si="0"/>
        <v>8854.3839999999982</v>
      </c>
      <c r="N19" s="14"/>
      <c r="O19" s="14">
        <v>378.55</v>
      </c>
      <c r="P19" s="14">
        <v>2388</v>
      </c>
      <c r="Q19" s="15">
        <f t="shared" si="1"/>
        <v>2766.55</v>
      </c>
      <c r="R19" s="14"/>
      <c r="S19" s="16" t="s">
        <v>2</v>
      </c>
      <c r="T19" s="14"/>
      <c r="U19" s="25">
        <v>23.097000000000001</v>
      </c>
    </row>
    <row r="20" spans="1:21" ht="13" x14ac:dyDescent="0.3">
      <c r="A20" s="2">
        <f t="shared" si="2"/>
        <v>1981</v>
      </c>
      <c r="B20" s="14"/>
      <c r="C20" s="14">
        <v>12205.797999999999</v>
      </c>
      <c r="D20" s="14">
        <v>134.928</v>
      </c>
      <c r="E20" s="14">
        <v>843.31100000000004</v>
      </c>
      <c r="F20" s="14">
        <v>113.998</v>
      </c>
      <c r="G20" s="15">
        <v>13298.034999999998</v>
      </c>
      <c r="H20" s="14"/>
      <c r="I20" s="14">
        <v>1017.317</v>
      </c>
      <c r="J20" s="14">
        <v>45.390999999999998</v>
      </c>
      <c r="K20" s="15">
        <f t="shared" si="3"/>
        <v>1062.7080000000001</v>
      </c>
      <c r="L20" s="14"/>
      <c r="M20" s="14">
        <f t="shared" si="0"/>
        <v>12235.326999999997</v>
      </c>
      <c r="N20" s="14"/>
      <c r="O20" s="14">
        <v>550.17999999999995</v>
      </c>
      <c r="P20" s="14">
        <v>2846.6</v>
      </c>
      <c r="Q20" s="15">
        <f t="shared" si="1"/>
        <v>3396.7799999999997</v>
      </c>
      <c r="R20" s="14"/>
      <c r="S20" s="16" t="s">
        <v>2</v>
      </c>
      <c r="T20" s="14"/>
      <c r="U20" s="25">
        <v>26.008400000000002</v>
      </c>
    </row>
    <row r="21" spans="1:21" ht="13" x14ac:dyDescent="0.3">
      <c r="A21" s="2">
        <f t="shared" si="2"/>
        <v>1982</v>
      </c>
      <c r="B21" s="14"/>
      <c r="C21" s="14">
        <v>14128.6</v>
      </c>
      <c r="D21" s="14">
        <v>312.39999999999998</v>
      </c>
      <c r="E21" s="14">
        <v>955.8</v>
      </c>
      <c r="F21" s="14">
        <v>159.80000000000001</v>
      </c>
      <c r="G21" s="15">
        <v>15556.6</v>
      </c>
      <c r="H21" s="14"/>
      <c r="I21" s="14">
        <v>1309.0999999999999</v>
      </c>
      <c r="J21" s="14">
        <v>73.099999999999994</v>
      </c>
      <c r="K21" s="15">
        <f t="shared" si="3"/>
        <v>1382.1999999999998</v>
      </c>
      <c r="L21" s="14"/>
      <c r="M21" s="14">
        <f t="shared" si="0"/>
        <v>14174.400000000001</v>
      </c>
      <c r="N21" s="14"/>
      <c r="O21" s="14">
        <v>875</v>
      </c>
      <c r="P21" s="14">
        <v>3059.4</v>
      </c>
      <c r="Q21" s="15">
        <f t="shared" si="1"/>
        <v>3934.4</v>
      </c>
      <c r="R21" s="14"/>
      <c r="S21" s="16" t="s">
        <v>2</v>
      </c>
      <c r="T21" s="14"/>
      <c r="U21" s="25">
        <v>28.164699999999996</v>
      </c>
    </row>
    <row r="22" spans="1:21" ht="13" x14ac:dyDescent="0.3">
      <c r="A22" s="2">
        <f t="shared" si="2"/>
        <v>1983</v>
      </c>
      <c r="B22" s="14"/>
      <c r="C22" s="14">
        <v>16495.5</v>
      </c>
      <c r="D22" s="14">
        <v>527.6</v>
      </c>
      <c r="E22" s="14">
        <v>1116.8</v>
      </c>
      <c r="F22" s="14">
        <v>188.3</v>
      </c>
      <c r="G22" s="15">
        <v>18328.2</v>
      </c>
      <c r="H22" s="14"/>
      <c r="I22" s="14">
        <v>1494.7</v>
      </c>
      <c r="J22" s="14">
        <v>66.8</v>
      </c>
      <c r="K22" s="15">
        <f t="shared" si="3"/>
        <v>1561.5</v>
      </c>
      <c r="L22" s="14"/>
      <c r="M22" s="14">
        <f t="shared" si="0"/>
        <v>16766.7</v>
      </c>
      <c r="N22" s="14"/>
      <c r="O22" s="14">
        <v>993</v>
      </c>
      <c r="P22" s="14">
        <v>2853.2</v>
      </c>
      <c r="Q22" s="15">
        <f t="shared" si="1"/>
        <v>3846.2</v>
      </c>
      <c r="R22" s="14"/>
      <c r="S22" s="16" t="s">
        <v>2</v>
      </c>
      <c r="T22" s="14"/>
      <c r="U22" s="25">
        <v>29.811900000000005</v>
      </c>
    </row>
    <row r="23" spans="1:21" ht="13" x14ac:dyDescent="0.3">
      <c r="A23" s="2">
        <f t="shared" si="2"/>
        <v>1984</v>
      </c>
      <c r="B23" s="14"/>
      <c r="C23" s="14">
        <v>19927.400000000001</v>
      </c>
      <c r="D23" s="14">
        <v>659.2</v>
      </c>
      <c r="E23" s="14">
        <v>1290.2</v>
      </c>
      <c r="F23" s="14">
        <v>256.39999999999998</v>
      </c>
      <c r="G23" s="15">
        <v>22133.200000000001</v>
      </c>
      <c r="H23" s="14"/>
      <c r="I23" s="14">
        <v>1733.4</v>
      </c>
      <c r="J23" s="14">
        <v>62.1</v>
      </c>
      <c r="K23" s="15">
        <f t="shared" si="3"/>
        <v>1795.5</v>
      </c>
      <c r="L23" s="14"/>
      <c r="M23" s="14">
        <f t="shared" si="0"/>
        <v>20337.7</v>
      </c>
      <c r="N23" s="14"/>
      <c r="O23" s="14">
        <v>1395</v>
      </c>
      <c r="P23" s="14">
        <v>3188.7</v>
      </c>
      <c r="Q23" s="15">
        <f t="shared" si="1"/>
        <v>4583.7</v>
      </c>
      <c r="R23" s="14"/>
      <c r="S23" s="16" t="s">
        <v>2</v>
      </c>
      <c r="T23" s="14"/>
      <c r="U23" s="25">
        <v>31.467700000000001</v>
      </c>
    </row>
    <row r="24" spans="1:21" ht="13" x14ac:dyDescent="0.3">
      <c r="A24" s="2">
        <f t="shared" si="2"/>
        <v>1985</v>
      </c>
      <c r="B24" s="14"/>
      <c r="C24" s="14">
        <v>19203.7</v>
      </c>
      <c r="D24" s="14">
        <v>691.7</v>
      </c>
      <c r="E24" s="14">
        <v>1709.2</v>
      </c>
      <c r="F24" s="14">
        <v>383.8</v>
      </c>
      <c r="G24" s="15">
        <v>21988.400000000001</v>
      </c>
      <c r="H24" s="14"/>
      <c r="I24" s="14">
        <v>2248</v>
      </c>
      <c r="J24" s="14">
        <v>76.099999999999994</v>
      </c>
      <c r="K24" s="15">
        <f t="shared" si="3"/>
        <v>2324.1</v>
      </c>
      <c r="L24" s="14"/>
      <c r="M24" s="14">
        <f t="shared" si="0"/>
        <v>19664.300000000003</v>
      </c>
      <c r="N24" s="14"/>
      <c r="O24" s="14">
        <v>1445.4</v>
      </c>
      <c r="P24" s="14">
        <v>2793.5</v>
      </c>
      <c r="Q24" s="15">
        <f t="shared" si="1"/>
        <v>4238.8999999999996</v>
      </c>
      <c r="R24" s="14"/>
      <c r="S24" s="16" t="s">
        <v>2</v>
      </c>
      <c r="T24" s="14"/>
      <c r="U24" s="25">
        <v>33.279499999999999</v>
      </c>
    </row>
    <row r="25" spans="1:21" ht="13" x14ac:dyDescent="0.3">
      <c r="A25" s="2">
        <f t="shared" si="2"/>
        <v>1986</v>
      </c>
      <c r="B25" s="14"/>
      <c r="C25" s="14">
        <v>8909.2999999999993</v>
      </c>
      <c r="D25" s="14">
        <v>386</v>
      </c>
      <c r="E25" s="14">
        <v>1927.4</v>
      </c>
      <c r="F25" s="14">
        <v>455</v>
      </c>
      <c r="G25" s="15">
        <v>11677.7</v>
      </c>
      <c r="H25" s="14"/>
      <c r="I25" s="14">
        <v>2144.4</v>
      </c>
      <c r="J25" s="14">
        <v>57</v>
      </c>
      <c r="K25" s="15">
        <f t="shared" si="3"/>
        <v>2201.4</v>
      </c>
      <c r="L25" s="14"/>
      <c r="M25" s="14">
        <f t="shared" si="0"/>
        <v>9476.3000000000011</v>
      </c>
      <c r="N25" s="14"/>
      <c r="O25" s="14">
        <v>1038.9000000000001</v>
      </c>
      <c r="P25" s="18">
        <v>2418.5500000000002</v>
      </c>
      <c r="Q25" s="15">
        <f t="shared" si="1"/>
        <v>3457.4500000000003</v>
      </c>
      <c r="R25" s="14"/>
      <c r="S25" s="16" t="s">
        <v>2</v>
      </c>
      <c r="T25" s="14"/>
      <c r="U25" s="25">
        <v>34.952199999999998</v>
      </c>
    </row>
    <row r="26" spans="1:21" ht="13" x14ac:dyDescent="0.3">
      <c r="A26" s="2">
        <f t="shared" si="2"/>
        <v>1987</v>
      </c>
      <c r="B26" s="14"/>
      <c r="C26" s="14">
        <v>9512.7999999999993</v>
      </c>
      <c r="D26" s="14">
        <v>357.9</v>
      </c>
      <c r="E26" s="14">
        <v>1989.9</v>
      </c>
      <c r="F26" s="14">
        <v>533.4</v>
      </c>
      <c r="G26" s="15">
        <v>12394</v>
      </c>
      <c r="H26" s="14"/>
      <c r="I26" s="14">
        <v>2106.5</v>
      </c>
      <c r="J26" s="14">
        <v>55.2</v>
      </c>
      <c r="K26" s="15">
        <f t="shared" si="3"/>
        <v>2161.6999999999998</v>
      </c>
      <c r="L26" s="14"/>
      <c r="M26" s="14">
        <f t="shared" si="0"/>
        <v>10232.299999999999</v>
      </c>
      <c r="N26" s="14"/>
      <c r="O26" s="14">
        <v>809</v>
      </c>
      <c r="P26" s="14">
        <v>2043.6</v>
      </c>
      <c r="Q26" s="15">
        <f t="shared" si="1"/>
        <v>2852.6</v>
      </c>
      <c r="R26" s="14"/>
      <c r="S26" s="16" t="s">
        <v>2</v>
      </c>
      <c r="T26" s="14"/>
      <c r="U26" s="25">
        <v>36.956400000000002</v>
      </c>
    </row>
    <row r="27" spans="1:21" ht="13" x14ac:dyDescent="0.3">
      <c r="A27" s="2">
        <f t="shared" si="2"/>
        <v>1988</v>
      </c>
      <c r="B27" s="14"/>
      <c r="C27" s="14">
        <v>7084.4</v>
      </c>
      <c r="D27" s="14">
        <v>249.3</v>
      </c>
      <c r="E27" s="14">
        <v>2045.8</v>
      </c>
      <c r="F27" s="14">
        <v>858.8</v>
      </c>
      <c r="G27" s="15">
        <v>10238.299999999999</v>
      </c>
      <c r="H27" s="14"/>
      <c r="I27" s="14">
        <v>2060.4</v>
      </c>
      <c r="J27" s="14">
        <v>57.9</v>
      </c>
      <c r="K27" s="15">
        <f t="shared" si="3"/>
        <v>2118.3000000000002</v>
      </c>
      <c r="L27" s="14"/>
      <c r="M27" s="14">
        <f t="shared" si="0"/>
        <v>8119.9999999999991</v>
      </c>
      <c r="N27" s="14"/>
      <c r="O27" s="14">
        <v>1129.4000000000001</v>
      </c>
      <c r="P27" s="14">
        <v>2125.9</v>
      </c>
      <c r="Q27" s="15">
        <f t="shared" si="1"/>
        <v>3255.3</v>
      </c>
      <c r="R27" s="14"/>
      <c r="S27" s="16" t="s">
        <v>2</v>
      </c>
      <c r="T27" s="14"/>
      <c r="U27" s="25">
        <v>39.314599999999999</v>
      </c>
    </row>
    <row r="28" spans="1:21" ht="13" x14ac:dyDescent="0.3">
      <c r="A28" s="2">
        <f t="shared" si="2"/>
        <v>1989</v>
      </c>
      <c r="B28" s="14"/>
      <c r="C28" s="14">
        <v>7214.2</v>
      </c>
      <c r="D28" s="14">
        <v>272.2</v>
      </c>
      <c r="E28" s="14">
        <v>2186.6</v>
      </c>
      <c r="F28" s="14">
        <v>546.6</v>
      </c>
      <c r="G28" s="15">
        <v>10219.6</v>
      </c>
      <c r="H28" s="14"/>
      <c r="I28" s="14">
        <v>2329.6</v>
      </c>
      <c r="J28" s="14">
        <v>56.7</v>
      </c>
      <c r="K28" s="15">
        <f t="shared" si="3"/>
        <v>2386.2999999999997</v>
      </c>
      <c r="L28" s="14"/>
      <c r="M28" s="14">
        <f t="shared" si="0"/>
        <v>7833.3000000000011</v>
      </c>
      <c r="N28" s="14"/>
      <c r="O28" s="14">
        <v>1182.3</v>
      </c>
      <c r="P28" s="14">
        <v>2634.6</v>
      </c>
      <c r="Q28" s="15">
        <f t="shared" si="1"/>
        <v>3816.8999999999996</v>
      </c>
      <c r="R28" s="14"/>
      <c r="S28" s="16" t="s">
        <v>2</v>
      </c>
      <c r="T28" s="14"/>
      <c r="U28" s="25">
        <v>42.580100000000002</v>
      </c>
    </row>
    <row r="29" spans="1:21" ht="13" x14ac:dyDescent="0.3">
      <c r="A29" s="2">
        <f t="shared" si="2"/>
        <v>1990</v>
      </c>
      <c r="B29" s="14"/>
      <c r="C29" s="14">
        <v>8431.6</v>
      </c>
      <c r="D29" s="14">
        <v>277.3</v>
      </c>
      <c r="E29" s="14">
        <v>2376.6</v>
      </c>
      <c r="F29" s="14">
        <v>405</v>
      </c>
      <c r="G29" s="15">
        <v>11490.5</v>
      </c>
      <c r="H29" s="14"/>
      <c r="I29" s="14">
        <v>2891.9</v>
      </c>
      <c r="J29" s="14">
        <v>46.4</v>
      </c>
      <c r="K29" s="15">
        <f t="shared" si="3"/>
        <v>2938.3</v>
      </c>
      <c r="L29" s="14"/>
      <c r="M29" s="14">
        <f t="shared" si="0"/>
        <v>8552.2000000000007</v>
      </c>
      <c r="N29" s="14"/>
      <c r="O29" s="14">
        <v>1637.3</v>
      </c>
      <c r="P29" s="14">
        <v>3478.4</v>
      </c>
      <c r="Q29" s="15">
        <f t="shared" si="1"/>
        <v>5115.7</v>
      </c>
      <c r="R29" s="14"/>
      <c r="S29" s="16" t="s">
        <v>2</v>
      </c>
      <c r="T29" s="14"/>
      <c r="U29" s="25">
        <v>46.189499999999995</v>
      </c>
    </row>
    <row r="30" spans="1:21" ht="13" x14ac:dyDescent="0.3">
      <c r="A30" s="2">
        <f t="shared" si="2"/>
        <v>1991</v>
      </c>
      <c r="B30" s="14"/>
      <c r="C30" s="14">
        <v>7577.6</v>
      </c>
      <c r="D30" s="14">
        <v>384.8</v>
      </c>
      <c r="E30" s="14">
        <v>2988.2</v>
      </c>
      <c r="F30" s="14">
        <v>475.7</v>
      </c>
      <c r="G30" s="15">
        <v>11426.3</v>
      </c>
      <c r="H30" s="14"/>
      <c r="I30" s="14">
        <v>3295.9560000000001</v>
      </c>
      <c r="J30" s="14">
        <v>57.8</v>
      </c>
      <c r="K30" s="15">
        <f t="shared" si="3"/>
        <v>3353.7560000000003</v>
      </c>
      <c r="L30" s="14"/>
      <c r="M30" s="14">
        <f t="shared" si="0"/>
        <v>8072.543999999999</v>
      </c>
      <c r="N30" s="14"/>
      <c r="O30" s="14">
        <v>1955.4</v>
      </c>
      <c r="P30" s="14">
        <v>5101.1109999999999</v>
      </c>
      <c r="Q30" s="15">
        <f t="shared" si="1"/>
        <v>7056.5110000000004</v>
      </c>
      <c r="R30" s="14"/>
      <c r="S30" s="16" t="s">
        <v>2</v>
      </c>
      <c r="T30" s="14"/>
      <c r="U30" s="25">
        <v>49.441399999999994</v>
      </c>
    </row>
    <row r="31" spans="1:21" ht="13" x14ac:dyDescent="0.3">
      <c r="A31" s="2">
        <f t="shared" si="2"/>
        <v>1992</v>
      </c>
      <c r="B31" s="14"/>
      <c r="C31" s="14">
        <v>7429.9160000000002</v>
      </c>
      <c r="D31" s="14">
        <v>380.4</v>
      </c>
      <c r="E31" s="14">
        <v>3016</v>
      </c>
      <c r="F31" s="14">
        <v>626.4</v>
      </c>
      <c r="G31" s="15">
        <v>11452.715999999999</v>
      </c>
      <c r="H31" s="14"/>
      <c r="I31" s="14">
        <v>3312.0689999999995</v>
      </c>
      <c r="J31" s="14">
        <v>52.725000000000001</v>
      </c>
      <c r="K31" s="15">
        <f t="shared" si="3"/>
        <v>3364.7939999999994</v>
      </c>
      <c r="L31" s="14"/>
      <c r="M31" s="14">
        <f t="shared" si="0"/>
        <v>8087.9219999999987</v>
      </c>
      <c r="N31" s="14"/>
      <c r="O31" s="14">
        <v>1507.7</v>
      </c>
      <c r="P31" s="14">
        <v>5427.6860000000006</v>
      </c>
      <c r="Q31" s="15">
        <f t="shared" si="1"/>
        <v>6935.3860000000004</v>
      </c>
      <c r="R31" s="14"/>
      <c r="S31" s="16" t="s">
        <v>2</v>
      </c>
      <c r="T31" s="14"/>
      <c r="U31" s="25">
        <v>51.181799999999996</v>
      </c>
    </row>
    <row r="32" spans="1:21" ht="13" x14ac:dyDescent="0.3">
      <c r="A32" s="2">
        <f t="shared" si="2"/>
        <v>1993</v>
      </c>
      <c r="B32" s="14"/>
      <c r="C32" s="14">
        <v>8109.6</v>
      </c>
      <c r="D32" s="14">
        <v>523.1</v>
      </c>
      <c r="E32" s="14">
        <v>3567.5</v>
      </c>
      <c r="F32" s="14">
        <v>698.8</v>
      </c>
      <c r="G32" s="15">
        <v>12899</v>
      </c>
      <c r="H32" s="14"/>
      <c r="I32" s="14">
        <v>3660.9</v>
      </c>
      <c r="J32" s="14">
        <v>46.7</v>
      </c>
      <c r="K32" s="15">
        <f t="shared" si="3"/>
        <v>3707.6</v>
      </c>
      <c r="L32" s="14"/>
      <c r="M32" s="14">
        <f t="shared" si="0"/>
        <v>9191.4</v>
      </c>
      <c r="N32" s="14"/>
      <c r="O32" s="14">
        <v>1212.8</v>
      </c>
      <c r="P32" s="14">
        <v>4661</v>
      </c>
      <c r="Q32" s="15">
        <f t="shared" si="1"/>
        <v>5873.8</v>
      </c>
      <c r="R32" s="14"/>
      <c r="S32" s="16" t="s">
        <v>2</v>
      </c>
      <c r="T32" s="14"/>
      <c r="U32" s="25">
        <v>52.8018</v>
      </c>
    </row>
    <row r="33" spans="1:21" ht="13" x14ac:dyDescent="0.3">
      <c r="A33" s="2">
        <f t="shared" si="2"/>
        <v>1994</v>
      </c>
      <c r="B33" s="14"/>
      <c r="C33" s="14">
        <v>8963.7999999999993</v>
      </c>
      <c r="D33" s="14">
        <v>527.70000000000005</v>
      </c>
      <c r="E33" s="14">
        <v>3836.3</v>
      </c>
      <c r="F33" s="14">
        <v>973.7</v>
      </c>
      <c r="G33" s="15">
        <v>14301.5</v>
      </c>
      <c r="H33" s="14"/>
      <c r="I33" s="14">
        <v>3860.4</v>
      </c>
      <c r="J33" s="14">
        <v>40</v>
      </c>
      <c r="K33" s="15">
        <f t="shared" si="3"/>
        <v>3900.4</v>
      </c>
      <c r="L33" s="14"/>
      <c r="M33" s="14">
        <f t="shared" si="0"/>
        <v>10401.1</v>
      </c>
      <c r="N33" s="14"/>
      <c r="O33" s="14">
        <v>938.6</v>
      </c>
      <c r="P33" s="14">
        <v>3670.8</v>
      </c>
      <c r="Q33" s="15">
        <f t="shared" si="1"/>
        <v>4609.4000000000005</v>
      </c>
      <c r="R33" s="14"/>
      <c r="S33" s="16" t="s">
        <v>2</v>
      </c>
      <c r="T33" s="14"/>
      <c r="U33" s="25">
        <v>53.743899999999996</v>
      </c>
    </row>
    <row r="34" spans="1:21" ht="13" x14ac:dyDescent="0.3">
      <c r="A34" s="2">
        <f t="shared" si="2"/>
        <v>1995</v>
      </c>
      <c r="B34" s="14"/>
      <c r="C34" s="14">
        <v>9881.2000000000007</v>
      </c>
      <c r="D34" s="14">
        <v>613.79999999999995</v>
      </c>
      <c r="E34" s="14">
        <v>4141.1000000000004</v>
      </c>
      <c r="F34" s="14">
        <v>1165.8</v>
      </c>
      <c r="G34" s="15">
        <v>15801.9</v>
      </c>
      <c r="H34" s="14"/>
      <c r="I34" s="14">
        <v>3913.1</v>
      </c>
      <c r="J34" s="14">
        <v>36.799999999999997</v>
      </c>
      <c r="K34" s="15">
        <f t="shared" si="3"/>
        <v>3949.9</v>
      </c>
      <c r="L34" s="14"/>
      <c r="M34" s="14">
        <f t="shared" si="0"/>
        <v>11852</v>
      </c>
      <c r="N34" s="14"/>
      <c r="O34" s="14">
        <v>1084.7</v>
      </c>
      <c r="P34" s="14">
        <v>4355.3</v>
      </c>
      <c r="Q34" s="15">
        <f t="shared" si="1"/>
        <v>5440</v>
      </c>
      <c r="R34" s="14"/>
      <c r="S34" s="16" t="s">
        <v>2</v>
      </c>
      <c r="T34" s="14"/>
      <c r="U34" s="25">
        <v>55.297899999999998</v>
      </c>
    </row>
    <row r="35" spans="1:21" ht="13" x14ac:dyDescent="0.3">
      <c r="A35" s="2">
        <f t="shared" si="2"/>
        <v>1996</v>
      </c>
      <c r="B35" s="14"/>
      <c r="C35" s="14">
        <v>11849.5</v>
      </c>
      <c r="D35" s="14">
        <v>748.5</v>
      </c>
      <c r="E35" s="14">
        <v>5294.6</v>
      </c>
      <c r="F35" s="14">
        <v>1242.9000000000001</v>
      </c>
      <c r="G35" s="15">
        <v>19135.5</v>
      </c>
      <c r="H35" s="14"/>
      <c r="I35" s="14">
        <v>3977.6</v>
      </c>
      <c r="J35" s="14">
        <v>31.3</v>
      </c>
      <c r="K35" s="15">
        <f t="shared" si="3"/>
        <v>4008.9</v>
      </c>
      <c r="L35" s="14"/>
      <c r="M35" s="14">
        <f t="shared" si="0"/>
        <v>15126.6</v>
      </c>
      <c r="N35" s="14"/>
      <c r="O35" s="14">
        <v>1096.9000000000001</v>
      </c>
      <c r="P35" s="14">
        <v>4363.7</v>
      </c>
      <c r="Q35" s="15">
        <f t="shared" si="1"/>
        <v>5460.6</v>
      </c>
      <c r="R35" s="14"/>
      <c r="S35" s="16" t="s">
        <v>2</v>
      </c>
      <c r="T35" s="14"/>
      <c r="U35" s="25">
        <v>57.9617</v>
      </c>
    </row>
    <row r="36" spans="1:21" ht="13" x14ac:dyDescent="0.3">
      <c r="A36" s="2">
        <f t="shared" si="2"/>
        <v>1997</v>
      </c>
      <c r="B36" s="14"/>
      <c r="C36" s="14">
        <v>10327.200000000001</v>
      </c>
      <c r="D36" s="14">
        <v>700</v>
      </c>
      <c r="E36" s="14">
        <v>5254.2</v>
      </c>
      <c r="F36" s="14">
        <v>1279.0999999999999</v>
      </c>
      <c r="G36" s="15">
        <v>17560.5</v>
      </c>
      <c r="H36" s="14"/>
      <c r="I36" s="14">
        <v>4150.0950000000003</v>
      </c>
      <c r="J36" s="14">
        <v>33.832000000000001</v>
      </c>
      <c r="K36" s="15">
        <f t="shared" si="3"/>
        <v>4183.9270000000006</v>
      </c>
      <c r="L36" s="14"/>
      <c r="M36" s="14">
        <f t="shared" si="0"/>
        <v>13376.573</v>
      </c>
      <c r="N36" s="14"/>
      <c r="O36" s="14">
        <v>1194.3</v>
      </c>
      <c r="P36" s="14">
        <v>4262.5</v>
      </c>
      <c r="Q36" s="15">
        <f t="shared" si="1"/>
        <v>5456.8</v>
      </c>
      <c r="R36" s="14"/>
      <c r="S36" s="16" t="s">
        <v>2</v>
      </c>
      <c r="T36" s="14"/>
      <c r="U36" s="25">
        <v>58.054600000000001</v>
      </c>
    </row>
    <row r="37" spans="1:21" ht="13" x14ac:dyDescent="0.3">
      <c r="A37" s="2">
        <f t="shared" si="2"/>
        <v>1998</v>
      </c>
      <c r="B37" s="14"/>
      <c r="C37" s="14">
        <v>7487.4</v>
      </c>
      <c r="D37" s="14">
        <v>550.6</v>
      </c>
      <c r="E37" s="14">
        <v>5313.4</v>
      </c>
      <c r="F37" s="14">
        <v>1453.4</v>
      </c>
      <c r="G37" s="15">
        <v>14804.8</v>
      </c>
      <c r="H37" s="14"/>
      <c r="I37" s="14">
        <v>4190.1000000000004</v>
      </c>
      <c r="J37" s="14">
        <v>111.3</v>
      </c>
      <c r="K37" s="15">
        <f t="shared" si="3"/>
        <v>4301.4000000000005</v>
      </c>
      <c r="L37" s="14"/>
      <c r="M37" s="14">
        <f t="shared" si="0"/>
        <v>10503.399999999998</v>
      </c>
      <c r="N37" s="14"/>
      <c r="O37" s="14">
        <v>761.8</v>
      </c>
      <c r="P37" s="14">
        <v>4996.1000000000004</v>
      </c>
      <c r="Q37" s="15">
        <f t="shared" si="1"/>
        <v>5757.9000000000005</v>
      </c>
      <c r="R37" s="14"/>
      <c r="S37" s="16" t="s">
        <v>2</v>
      </c>
      <c r="T37" s="14"/>
      <c r="U37" s="25">
        <v>58.953999999999994</v>
      </c>
    </row>
    <row r="38" spans="1:21" ht="13" x14ac:dyDescent="0.3">
      <c r="A38" s="2">
        <f t="shared" si="2"/>
        <v>1999</v>
      </c>
      <c r="B38" s="14"/>
      <c r="C38" s="14">
        <v>10257</v>
      </c>
      <c r="D38" s="14">
        <v>726.5</v>
      </c>
      <c r="E38" s="14">
        <v>5030.8999999999996</v>
      </c>
      <c r="F38" s="14">
        <v>1435.7</v>
      </c>
      <c r="G38" s="15">
        <v>17450.099999999999</v>
      </c>
      <c r="H38" s="14"/>
      <c r="I38" s="14">
        <v>4248.6000000000004</v>
      </c>
      <c r="J38" s="14">
        <v>282</v>
      </c>
      <c r="K38" s="15">
        <f t="shared" si="3"/>
        <v>4530.6000000000004</v>
      </c>
      <c r="L38" s="14"/>
      <c r="M38" s="14">
        <f t="shared" si="0"/>
        <v>12919.499999999998</v>
      </c>
      <c r="N38" s="14"/>
      <c r="O38" s="14">
        <v>456.9</v>
      </c>
      <c r="P38" s="14">
        <v>3062.8</v>
      </c>
      <c r="Q38" s="15">
        <f t="shared" si="1"/>
        <v>3519.7000000000003</v>
      </c>
      <c r="R38" s="14"/>
      <c r="S38" s="16" t="s">
        <v>2</v>
      </c>
      <c r="T38" s="14"/>
      <c r="U38" s="25">
        <v>59.796300000000002</v>
      </c>
    </row>
    <row r="39" spans="1:21" ht="13" x14ac:dyDescent="0.3">
      <c r="A39" s="2">
        <f t="shared" si="2"/>
        <v>2000</v>
      </c>
      <c r="B39" s="14"/>
      <c r="C39" s="14">
        <v>16275</v>
      </c>
      <c r="D39" s="14">
        <v>1117.2</v>
      </c>
      <c r="E39" s="14">
        <v>6606</v>
      </c>
      <c r="F39" s="14">
        <v>1487.5</v>
      </c>
      <c r="G39" s="15">
        <v>25485.7</v>
      </c>
      <c r="H39" s="14"/>
      <c r="I39" s="14">
        <v>4359.7</v>
      </c>
      <c r="J39" s="14">
        <v>106</v>
      </c>
      <c r="K39" s="15">
        <f t="shared" si="3"/>
        <v>4465.7</v>
      </c>
      <c r="L39" s="14"/>
      <c r="M39" s="14">
        <f t="shared" si="0"/>
        <v>21020</v>
      </c>
      <c r="N39" s="14"/>
      <c r="O39" s="14">
        <v>348.2</v>
      </c>
      <c r="P39" s="14">
        <v>2749.5</v>
      </c>
      <c r="Q39" s="15">
        <f t="shared" si="1"/>
        <v>3097.7</v>
      </c>
      <c r="R39" s="14"/>
      <c r="S39" s="16" t="s">
        <v>2</v>
      </c>
      <c r="T39" s="14"/>
      <c r="U39" s="25">
        <v>60.5822</v>
      </c>
    </row>
    <row r="40" spans="1:21" ht="13" x14ac:dyDescent="0.3">
      <c r="A40" s="2">
        <f t="shared" si="2"/>
        <v>2001</v>
      </c>
      <c r="B40" s="14"/>
      <c r="C40" s="14">
        <v>13645.6</v>
      </c>
      <c r="D40" s="14">
        <v>963.4</v>
      </c>
      <c r="E40" s="14">
        <v>8140.4</v>
      </c>
      <c r="F40" s="14">
        <v>1435.3</v>
      </c>
      <c r="G40" s="15">
        <v>24184.7</v>
      </c>
      <c r="H40" s="14"/>
      <c r="I40" s="14">
        <v>4347</v>
      </c>
      <c r="J40" s="14">
        <v>48.7</v>
      </c>
      <c r="K40" s="15">
        <f t="shared" si="3"/>
        <v>4395.7</v>
      </c>
      <c r="L40" s="14"/>
      <c r="M40" s="14">
        <f t="shared" si="0"/>
        <v>19789</v>
      </c>
      <c r="N40" s="14"/>
      <c r="O40" s="14">
        <v>419.9</v>
      </c>
      <c r="P40" s="14">
        <v>3570.1</v>
      </c>
      <c r="Q40" s="15">
        <f t="shared" si="1"/>
        <v>3990</v>
      </c>
      <c r="R40" s="14"/>
      <c r="S40" s="16" t="s">
        <v>2</v>
      </c>
      <c r="T40" s="14"/>
      <c r="U40" s="25">
        <v>61.681800000000003</v>
      </c>
    </row>
    <row r="41" spans="1:21" ht="13" x14ac:dyDescent="0.3">
      <c r="A41" s="2">
        <f t="shared" si="2"/>
        <v>2002</v>
      </c>
      <c r="B41" s="14"/>
      <c r="C41" s="14">
        <v>13629.2</v>
      </c>
      <c r="D41" s="14">
        <v>893.9</v>
      </c>
      <c r="E41" s="14">
        <v>8198.7000000000007</v>
      </c>
      <c r="F41" s="14">
        <v>1396.6</v>
      </c>
      <c r="G41" s="15">
        <v>24118.400000000001</v>
      </c>
      <c r="H41" s="14"/>
      <c r="I41" s="14">
        <v>4595.7</v>
      </c>
      <c r="J41" s="14">
        <v>47.6</v>
      </c>
      <c r="K41" s="15">
        <f t="shared" si="3"/>
        <v>4643.3</v>
      </c>
      <c r="L41" s="14"/>
      <c r="M41" s="14">
        <f t="shared" ref="M41:M60" si="4">G41-K41</f>
        <v>19475.100000000002</v>
      </c>
      <c r="N41" s="14"/>
      <c r="O41" s="14">
        <v>389.4</v>
      </c>
      <c r="P41" s="14">
        <v>3598.2</v>
      </c>
      <c r="Q41" s="15">
        <f t="shared" ref="Q41:Q60" si="5">O41+P41</f>
        <v>3987.6</v>
      </c>
      <c r="R41" s="14"/>
      <c r="S41" s="16" t="s">
        <v>2</v>
      </c>
      <c r="T41" s="14"/>
      <c r="U41" s="25">
        <v>63.050700000000006</v>
      </c>
    </row>
    <row r="42" spans="1:21" ht="13" x14ac:dyDescent="0.3">
      <c r="A42" s="2">
        <f t="shared" si="2"/>
        <v>2003</v>
      </c>
      <c r="B42" s="14"/>
      <c r="C42" s="14">
        <v>13365.2</v>
      </c>
      <c r="D42" s="14">
        <v>1105.3</v>
      </c>
      <c r="E42" s="14">
        <v>7554.2</v>
      </c>
      <c r="F42" s="14">
        <v>1537.6</v>
      </c>
      <c r="G42" s="15">
        <v>23562.3</v>
      </c>
      <c r="H42" s="14"/>
      <c r="I42" s="14">
        <v>4496.3</v>
      </c>
      <c r="J42" s="14">
        <v>7.9</v>
      </c>
      <c r="K42" s="15">
        <f t="shared" si="3"/>
        <v>4504.2</v>
      </c>
      <c r="L42" s="14"/>
      <c r="M42" s="14">
        <f t="shared" si="4"/>
        <v>19058.099999999999</v>
      </c>
      <c r="N42" s="14"/>
      <c r="O42" s="14">
        <v>334.2</v>
      </c>
      <c r="P42" s="14">
        <v>3412</v>
      </c>
      <c r="Q42" s="15">
        <f t="shared" si="5"/>
        <v>3746.2</v>
      </c>
      <c r="R42" s="14"/>
      <c r="S42" s="16" t="s">
        <v>2</v>
      </c>
      <c r="T42" s="14"/>
      <c r="U42" s="25">
        <v>64.638300000000001</v>
      </c>
    </row>
    <row r="43" spans="1:21" ht="13" x14ac:dyDescent="0.3">
      <c r="A43" s="2">
        <f t="shared" si="2"/>
        <v>2004</v>
      </c>
      <c r="B43" s="14"/>
      <c r="C43" s="14">
        <v>13476.710531226834</v>
      </c>
      <c r="D43" s="14">
        <v>1265.9948153622554</v>
      </c>
      <c r="E43" s="14">
        <v>7476.1875827138001</v>
      </c>
      <c r="F43" s="14">
        <v>1178</v>
      </c>
      <c r="G43" s="15">
        <f t="shared" ref="G43:G55" si="6">SUM(C43:F43)</f>
        <v>23396.892929302889</v>
      </c>
      <c r="H43" s="14"/>
      <c r="I43" s="14">
        <v>4515.6010869507327</v>
      </c>
      <c r="J43" s="14">
        <v>86.590483007738868</v>
      </c>
      <c r="K43" s="15">
        <f t="shared" si="3"/>
        <v>4602.1915699584715</v>
      </c>
      <c r="L43" s="14"/>
      <c r="M43" s="14">
        <f t="shared" si="4"/>
        <v>18794.701359344417</v>
      </c>
      <c r="N43" s="14"/>
      <c r="O43" s="14">
        <v>396</v>
      </c>
      <c r="P43" s="14">
        <v>3302</v>
      </c>
      <c r="Q43" s="15">
        <f t="shared" si="5"/>
        <v>3698</v>
      </c>
      <c r="R43" s="14"/>
      <c r="S43" s="15">
        <v>148.39891304926761</v>
      </c>
      <c r="T43" s="14"/>
      <c r="U43" s="25">
        <v>66.354299999999995</v>
      </c>
    </row>
    <row r="44" spans="1:21" ht="13" x14ac:dyDescent="0.3">
      <c r="A44" s="2">
        <f t="shared" si="2"/>
        <v>2005</v>
      </c>
      <c r="B44" s="14"/>
      <c r="C44" s="14">
        <v>16545.322128223863</v>
      </c>
      <c r="D44" s="14">
        <v>1697.1825781249388</v>
      </c>
      <c r="E44" s="14">
        <v>9013.8191425692712</v>
      </c>
      <c r="F44" s="14">
        <v>1450.958670207217</v>
      </c>
      <c r="G44" s="15">
        <f t="shared" si="6"/>
        <v>28707.282519125289</v>
      </c>
      <c r="H44" s="14"/>
      <c r="I44" s="14">
        <v>4701.2767268893031</v>
      </c>
      <c r="J44" s="14">
        <v>127.63858172142733</v>
      </c>
      <c r="K44" s="15">
        <f t="shared" si="3"/>
        <v>4828.9153086107308</v>
      </c>
      <c r="L44" s="14"/>
      <c r="M44" s="14">
        <f t="shared" si="4"/>
        <v>23878.36721051456</v>
      </c>
      <c r="N44" s="14"/>
      <c r="O44" s="14">
        <v>459.64506994999999</v>
      </c>
      <c r="P44" s="14">
        <v>4370.8800978528943</v>
      </c>
      <c r="Q44" s="15">
        <f t="shared" si="5"/>
        <v>4830.5251678028944</v>
      </c>
      <c r="R44" s="14"/>
      <c r="S44" s="15">
        <v>412.04577118681294</v>
      </c>
      <c r="T44" s="14"/>
      <c r="U44" s="25">
        <v>68.350800000000007</v>
      </c>
    </row>
    <row r="45" spans="1:21" ht="13" x14ac:dyDescent="0.3">
      <c r="A45" s="2">
        <f t="shared" si="2"/>
        <v>2006</v>
      </c>
      <c r="B45" s="14"/>
      <c r="C45" s="14">
        <v>17932.582860725517</v>
      </c>
      <c r="D45" s="14">
        <v>1909.9277004564335</v>
      </c>
      <c r="E45" s="14">
        <v>11188.789758168759</v>
      </c>
      <c r="F45" s="14">
        <v>1657.679714420241</v>
      </c>
      <c r="G45" s="15">
        <f t="shared" si="6"/>
        <v>32688.980033770953</v>
      </c>
      <c r="H45" s="14"/>
      <c r="I45" s="14">
        <v>5452.4999128945219</v>
      </c>
      <c r="J45" s="14">
        <v>252.41050204614231</v>
      </c>
      <c r="K45" s="15">
        <f t="shared" si="3"/>
        <v>5704.9104149406639</v>
      </c>
      <c r="L45" s="14"/>
      <c r="M45" s="14">
        <f t="shared" si="4"/>
        <v>26984.06961883029</v>
      </c>
      <c r="N45" s="14"/>
      <c r="O45" s="14">
        <v>772.96954156518302</v>
      </c>
      <c r="P45" s="14">
        <v>5656.3576392122168</v>
      </c>
      <c r="Q45" s="15">
        <f t="shared" si="5"/>
        <v>6429.3271807773999</v>
      </c>
      <c r="R45" s="14"/>
      <c r="S45" s="15">
        <v>144.21189733835212</v>
      </c>
      <c r="T45" s="14"/>
      <c r="U45" s="25">
        <v>70.407200000000003</v>
      </c>
    </row>
    <row r="46" spans="1:21" ht="13" x14ac:dyDescent="0.3">
      <c r="A46" s="2">
        <f t="shared" si="2"/>
        <v>2007</v>
      </c>
      <c r="B46" s="14"/>
      <c r="C46" s="14">
        <v>18966.635643777794</v>
      </c>
      <c r="D46" s="14">
        <v>1686.0114826028214</v>
      </c>
      <c r="E46" s="14">
        <v>8397.7882066651164</v>
      </c>
      <c r="F46" s="14">
        <v>1814.3658045634343</v>
      </c>
      <c r="G46" s="15">
        <f t="shared" si="6"/>
        <v>30864.801137609164</v>
      </c>
      <c r="H46" s="14"/>
      <c r="I46" s="14">
        <v>5829.8683244376143</v>
      </c>
      <c r="J46" s="14">
        <v>244.38016309729636</v>
      </c>
      <c r="K46" s="15">
        <f t="shared" si="3"/>
        <v>6074.248487534911</v>
      </c>
      <c r="L46" s="14"/>
      <c r="M46" s="14">
        <f t="shared" si="4"/>
        <v>24790.552650074253</v>
      </c>
      <c r="N46" s="14"/>
      <c r="O46" s="14">
        <v>1089.8751240641711</v>
      </c>
      <c r="P46" s="14">
        <v>5302.8945395114124</v>
      </c>
      <c r="Q46" s="15">
        <f t="shared" si="5"/>
        <v>6392.7696635755838</v>
      </c>
      <c r="R46" s="14"/>
      <c r="S46" s="15">
        <v>162.53884490999999</v>
      </c>
      <c r="T46" s="14"/>
      <c r="U46" s="25">
        <v>72.046000000000006</v>
      </c>
    </row>
    <row r="47" spans="1:21" ht="13" x14ac:dyDescent="0.3">
      <c r="A47" s="2">
        <f t="shared" si="2"/>
        <v>2008</v>
      </c>
      <c r="B47" s="14"/>
      <c r="C47" s="29">
        <v>25102.488899693748</v>
      </c>
      <c r="D47" s="29">
        <v>2203.8905192206644</v>
      </c>
      <c r="E47" s="14">
        <v>10611.522942293303</v>
      </c>
      <c r="F47" s="14">
        <v>1815.5464638448539</v>
      </c>
      <c r="G47" s="15">
        <f t="shared" si="6"/>
        <v>39733.448825052568</v>
      </c>
      <c r="H47" s="14"/>
      <c r="I47" s="14">
        <v>6857.0078218739009</v>
      </c>
      <c r="J47" s="14">
        <v>287.33131807430823</v>
      </c>
      <c r="K47" s="15">
        <f t="shared" si="3"/>
        <v>7144.3391399482089</v>
      </c>
      <c r="L47" s="14"/>
      <c r="M47" s="14">
        <f t="shared" si="4"/>
        <v>32589.109685104359</v>
      </c>
      <c r="N47" s="14"/>
      <c r="O47" s="14">
        <v>1273.5690333737236</v>
      </c>
      <c r="P47" s="14">
        <v>4779.9818703623541</v>
      </c>
      <c r="Q47" s="15">
        <f t="shared" si="5"/>
        <v>6053.550903736078</v>
      </c>
      <c r="R47" s="14"/>
      <c r="S47" s="15">
        <v>162.53884490999999</v>
      </c>
      <c r="T47" s="14"/>
      <c r="U47" s="25">
        <v>74.462500000000006</v>
      </c>
    </row>
    <row r="48" spans="1:21" ht="13" x14ac:dyDescent="0.3">
      <c r="A48" s="2">
        <f t="shared" si="2"/>
        <v>2009</v>
      </c>
      <c r="B48" s="14"/>
      <c r="C48" s="19">
        <v>18075</v>
      </c>
      <c r="D48" s="16" t="s">
        <v>2</v>
      </c>
      <c r="E48" s="14">
        <v>5790</v>
      </c>
      <c r="F48" s="14">
        <v>1800</v>
      </c>
      <c r="G48" s="15">
        <f t="shared" si="6"/>
        <v>25665</v>
      </c>
      <c r="H48" s="14"/>
      <c r="I48" s="14">
        <v>6940</v>
      </c>
      <c r="J48" s="2">
        <v>250</v>
      </c>
      <c r="K48" s="15">
        <f t="shared" si="3"/>
        <v>7190</v>
      </c>
      <c r="L48" s="14"/>
      <c r="M48" s="14">
        <f t="shared" si="4"/>
        <v>18475</v>
      </c>
      <c r="N48" s="14"/>
      <c r="O48" s="14">
        <v>1160</v>
      </c>
      <c r="P48" s="19">
        <v>5000</v>
      </c>
      <c r="Q48" s="15">
        <f t="shared" si="5"/>
        <v>6160</v>
      </c>
      <c r="R48" s="14"/>
      <c r="S48" s="15">
        <v>390</v>
      </c>
      <c r="T48" s="14"/>
      <c r="U48" s="25">
        <v>75.867199999999997</v>
      </c>
    </row>
    <row r="49" spans="1:23" ht="13" x14ac:dyDescent="0.3">
      <c r="A49" s="2">
        <f t="shared" si="2"/>
        <v>2010</v>
      </c>
      <c r="B49" s="14"/>
      <c r="C49" s="19">
        <v>22610</v>
      </c>
      <c r="D49" s="16" t="s">
        <v>2</v>
      </c>
      <c r="E49" s="14">
        <v>7755</v>
      </c>
      <c r="F49" s="14">
        <f t="shared" ref="F49:F61" si="7">F48</f>
        <v>1800</v>
      </c>
      <c r="G49" s="15">
        <f t="shared" si="6"/>
        <v>32165</v>
      </c>
      <c r="H49" s="14"/>
      <c r="I49" s="14">
        <v>7170</v>
      </c>
      <c r="J49" s="2">
        <f t="shared" ref="J49:J61" si="8">J48</f>
        <v>250</v>
      </c>
      <c r="K49" s="15">
        <f t="shared" si="3"/>
        <v>7420</v>
      </c>
      <c r="L49" s="14"/>
      <c r="M49" s="14">
        <f t="shared" si="4"/>
        <v>24745</v>
      </c>
      <c r="N49" s="14"/>
      <c r="O49" s="14">
        <v>1400</v>
      </c>
      <c r="P49" s="19">
        <v>6000</v>
      </c>
      <c r="Q49" s="15">
        <f t="shared" si="5"/>
        <v>7400</v>
      </c>
      <c r="R49" s="14"/>
      <c r="S49" s="15">
        <v>340</v>
      </c>
      <c r="T49" s="14"/>
      <c r="U49" s="25">
        <v>76.953400000000002</v>
      </c>
      <c r="V49" s="19"/>
      <c r="W49" s="19"/>
    </row>
    <row r="50" spans="1:23" ht="13" x14ac:dyDescent="0.3">
      <c r="A50" s="2">
        <f t="shared" si="2"/>
        <v>2011</v>
      </c>
      <c r="B50" s="14"/>
      <c r="C50" s="19">
        <v>26525</v>
      </c>
      <c r="D50" s="16" t="s">
        <v>2</v>
      </c>
      <c r="E50" s="14">
        <v>7890</v>
      </c>
      <c r="F50" s="14">
        <f t="shared" si="7"/>
        <v>1800</v>
      </c>
      <c r="G50" s="15">
        <f t="shared" si="6"/>
        <v>36215</v>
      </c>
      <c r="H50" s="14"/>
      <c r="I50" s="14">
        <v>7060</v>
      </c>
      <c r="J50" s="2">
        <f t="shared" si="8"/>
        <v>250</v>
      </c>
      <c r="K50" s="15">
        <f t="shared" si="3"/>
        <v>7310</v>
      </c>
      <c r="L50" s="14"/>
      <c r="M50" s="14">
        <f t="shared" si="4"/>
        <v>28905</v>
      </c>
      <c r="N50" s="14"/>
      <c r="O50" s="14">
        <v>1800</v>
      </c>
      <c r="P50" s="19">
        <v>8900</v>
      </c>
      <c r="Q50" s="15">
        <f t="shared" si="5"/>
        <v>10700</v>
      </c>
      <c r="R50" s="14"/>
      <c r="S50" s="15">
        <v>500</v>
      </c>
      <c r="T50" s="14"/>
      <c r="U50" s="25">
        <v>78.589100000000002</v>
      </c>
      <c r="V50" s="19"/>
      <c r="W50" s="19"/>
    </row>
    <row r="51" spans="1:23" ht="13" x14ac:dyDescent="0.3">
      <c r="A51" s="2">
        <f t="shared" si="2"/>
        <v>2012</v>
      </c>
      <c r="B51" s="14"/>
      <c r="C51" s="19">
        <v>23685</v>
      </c>
      <c r="D51" s="16" t="s">
        <v>2</v>
      </c>
      <c r="E51" s="14">
        <v>7840</v>
      </c>
      <c r="F51" s="14">
        <f t="shared" si="7"/>
        <v>1800</v>
      </c>
      <c r="G51" s="15">
        <f t="shared" si="6"/>
        <v>33325</v>
      </c>
      <c r="H51" s="14"/>
      <c r="I51" s="14">
        <v>7800</v>
      </c>
      <c r="J51" s="2">
        <f t="shared" si="8"/>
        <v>250</v>
      </c>
      <c r="K51" s="15">
        <f t="shared" si="3"/>
        <v>8050</v>
      </c>
      <c r="L51" s="14"/>
      <c r="M51" s="14">
        <f t="shared" si="4"/>
        <v>25275</v>
      </c>
      <c r="N51" s="14"/>
      <c r="O51" s="14">
        <v>1700</v>
      </c>
      <c r="P51" s="19">
        <v>11600</v>
      </c>
      <c r="Q51" s="15">
        <f t="shared" si="5"/>
        <v>13300</v>
      </c>
      <c r="R51" s="14"/>
      <c r="S51" s="15">
        <v>650</v>
      </c>
      <c r="T51" s="14"/>
      <c r="U51" s="25">
        <v>79.748000000000005</v>
      </c>
      <c r="V51" s="19"/>
      <c r="W51" s="19"/>
    </row>
    <row r="52" spans="1:23" ht="13" x14ac:dyDescent="0.3">
      <c r="A52" s="2">
        <f t="shared" si="2"/>
        <v>2013</v>
      </c>
      <c r="B52" s="14"/>
      <c r="C52" s="19">
        <v>21330</v>
      </c>
      <c r="D52" s="16" t="s">
        <v>2</v>
      </c>
      <c r="E52" s="14">
        <v>7755</v>
      </c>
      <c r="F52" s="14">
        <f t="shared" si="7"/>
        <v>1800</v>
      </c>
      <c r="G52" s="15">
        <f t="shared" si="6"/>
        <v>30885</v>
      </c>
      <c r="H52" s="14"/>
      <c r="I52" s="14">
        <v>8900</v>
      </c>
      <c r="J52" s="2">
        <f t="shared" si="8"/>
        <v>250</v>
      </c>
      <c r="K52" s="15">
        <f t="shared" si="3"/>
        <v>9150</v>
      </c>
      <c r="L52" s="14"/>
      <c r="M52" s="14">
        <f t="shared" si="4"/>
        <v>21735</v>
      </c>
      <c r="N52" s="14"/>
      <c r="O52" s="14">
        <v>1600</v>
      </c>
      <c r="P52" s="19">
        <v>14400</v>
      </c>
      <c r="Q52" s="15">
        <f t="shared" si="5"/>
        <v>16000</v>
      </c>
      <c r="R52" s="14"/>
      <c r="S52" s="15">
        <v>930</v>
      </c>
      <c r="T52" s="14"/>
      <c r="U52" s="25">
        <v>81.478099999999998</v>
      </c>
      <c r="V52" s="19"/>
      <c r="W52" s="19"/>
    </row>
    <row r="53" spans="1:23" ht="13" x14ac:dyDescent="0.3">
      <c r="A53" s="2">
        <f t="shared" si="2"/>
        <v>2014</v>
      </c>
      <c r="B53" s="14"/>
      <c r="C53" s="19">
        <v>18135</v>
      </c>
      <c r="D53" s="16" t="s">
        <v>2</v>
      </c>
      <c r="E53" s="14">
        <v>6315</v>
      </c>
      <c r="F53" s="14">
        <f t="shared" si="7"/>
        <v>1800</v>
      </c>
      <c r="G53" s="15">
        <f t="shared" si="6"/>
        <v>26250</v>
      </c>
      <c r="H53" s="14"/>
      <c r="I53" s="14">
        <v>9600</v>
      </c>
      <c r="J53" s="2">
        <f t="shared" si="8"/>
        <v>250</v>
      </c>
      <c r="K53" s="15">
        <f t="shared" si="3"/>
        <v>9850</v>
      </c>
      <c r="L53" s="14"/>
      <c r="M53" s="14">
        <f t="shared" si="4"/>
        <v>16400</v>
      </c>
      <c r="N53" s="14"/>
      <c r="O53" s="14">
        <v>1400</v>
      </c>
      <c r="P53" s="19">
        <v>14800</v>
      </c>
      <c r="Q53" s="15">
        <f t="shared" si="5"/>
        <v>16200</v>
      </c>
      <c r="R53" s="14"/>
      <c r="S53" s="15">
        <v>1700</v>
      </c>
      <c r="T53" s="14"/>
      <c r="U53" s="25">
        <v>82.5197</v>
      </c>
      <c r="V53" s="19"/>
      <c r="W53" s="19"/>
    </row>
    <row r="54" spans="1:23" ht="13" x14ac:dyDescent="0.3">
      <c r="A54" s="2">
        <f t="shared" si="2"/>
        <v>2015</v>
      </c>
      <c r="B54" s="14"/>
      <c r="C54" s="19">
        <v>12254.326897268978</v>
      </c>
      <c r="D54" s="16" t="s">
        <v>2</v>
      </c>
      <c r="E54" s="14">
        <v>5813.6501645620792</v>
      </c>
      <c r="F54" s="14">
        <f t="shared" si="7"/>
        <v>1800</v>
      </c>
      <c r="G54" s="15">
        <f t="shared" si="6"/>
        <v>19867.977061831058</v>
      </c>
      <c r="H54" s="14"/>
      <c r="I54" s="14">
        <v>8326.720000000003</v>
      </c>
      <c r="J54" s="2">
        <f t="shared" si="8"/>
        <v>250</v>
      </c>
      <c r="K54" s="15">
        <f t="shared" si="3"/>
        <v>8576.720000000003</v>
      </c>
      <c r="L54" s="14"/>
      <c r="M54" s="14">
        <f t="shared" si="4"/>
        <v>11291.257061831055</v>
      </c>
      <c r="N54" s="14"/>
      <c r="O54" s="14">
        <v>920</v>
      </c>
      <c r="P54" s="14">
        <v>11715.85</v>
      </c>
      <c r="Q54" s="15">
        <f t="shared" si="5"/>
        <v>12635.85</v>
      </c>
      <c r="R54" s="14"/>
      <c r="S54" s="15">
        <v>1073.8899999999999</v>
      </c>
      <c r="T54" s="14"/>
      <c r="U54" s="25">
        <v>83.108800000000016</v>
      </c>
      <c r="V54" s="19"/>
      <c r="W54" s="19"/>
    </row>
    <row r="55" spans="1:23" ht="13" x14ac:dyDescent="0.3">
      <c r="A55" s="2">
        <f t="shared" si="2"/>
        <v>2016</v>
      </c>
      <c r="B55" s="14"/>
      <c r="C55" s="19">
        <v>12209.34054556356</v>
      </c>
      <c r="D55" s="16" t="s">
        <v>2</v>
      </c>
      <c r="E55" s="14">
        <v>4920.9721480052212</v>
      </c>
      <c r="F55" s="14">
        <f t="shared" si="7"/>
        <v>1800</v>
      </c>
      <c r="G55" s="15">
        <f t="shared" si="6"/>
        <v>18930.312693568783</v>
      </c>
      <c r="H55" s="14"/>
      <c r="I55" s="14">
        <v>6800.3232943779994</v>
      </c>
      <c r="J55" s="2">
        <f t="shared" si="8"/>
        <v>250</v>
      </c>
      <c r="K55" s="15">
        <f t="shared" si="3"/>
        <v>7050.3232943779994</v>
      </c>
      <c r="L55" s="14"/>
      <c r="M55" s="14">
        <f t="shared" si="4"/>
        <v>11879.989399190785</v>
      </c>
      <c r="N55" s="14"/>
      <c r="O55" s="14">
        <v>452</v>
      </c>
      <c r="P55" s="14">
        <v>8468.8309999999983</v>
      </c>
      <c r="Q55" s="15">
        <f t="shared" si="5"/>
        <v>8920.8309999999983</v>
      </c>
      <c r="R55" s="14"/>
      <c r="S55" s="15">
        <v>1210.9943999999998</v>
      </c>
      <c r="T55" s="14"/>
      <c r="U55" s="25">
        <v>84.668300000000002</v>
      </c>
      <c r="V55" s="19"/>
      <c r="W55" s="19"/>
    </row>
    <row r="56" spans="1:23" ht="13" x14ac:dyDescent="0.3">
      <c r="A56" s="2">
        <f t="shared" si="2"/>
        <v>2017</v>
      </c>
      <c r="B56" s="14"/>
      <c r="C56" s="19">
        <v>15524.824863449947</v>
      </c>
      <c r="D56" s="16" t="s">
        <v>2</v>
      </c>
      <c r="E56" s="14">
        <v>6410.3358678795303</v>
      </c>
      <c r="F56" s="14">
        <f t="shared" si="7"/>
        <v>1800</v>
      </c>
      <c r="G56" s="15">
        <f>SUM(C56:F56)</f>
        <v>23735.160731329477</v>
      </c>
      <c r="H56" s="14"/>
      <c r="I56" s="14">
        <v>6646.3758538380007</v>
      </c>
      <c r="J56" s="2">
        <f t="shared" si="8"/>
        <v>250</v>
      </c>
      <c r="K56" s="15">
        <f t="shared" si="3"/>
        <v>6896.3758538380007</v>
      </c>
      <c r="L56" s="14"/>
      <c r="M56" s="14">
        <f t="shared" si="4"/>
        <v>16838.784877491475</v>
      </c>
      <c r="N56" s="14"/>
      <c r="O56" s="14">
        <v>644</v>
      </c>
      <c r="P56" s="14">
        <v>5593.8926000000001</v>
      </c>
      <c r="Q56" s="15">
        <f t="shared" si="5"/>
        <v>6237.8926000000001</v>
      </c>
      <c r="R56" s="14"/>
      <c r="S56" s="15">
        <v>1304.7572</v>
      </c>
      <c r="T56" s="14"/>
      <c r="U56" s="25">
        <v>86.185799999999986</v>
      </c>
      <c r="V56" s="19"/>
      <c r="W56" s="19"/>
    </row>
    <row r="57" spans="1:23" ht="13" x14ac:dyDescent="0.3">
      <c r="A57" s="2">
        <f t="shared" si="2"/>
        <v>2018</v>
      </c>
      <c r="B57" s="14"/>
      <c r="C57" s="19">
        <v>21507.657049369205</v>
      </c>
      <c r="D57" s="16" t="s">
        <v>2</v>
      </c>
      <c r="E57" s="14">
        <v>8206.1244303054646</v>
      </c>
      <c r="F57" s="14">
        <f t="shared" si="7"/>
        <v>1800</v>
      </c>
      <c r="G57" s="15">
        <f t="shared" ref="G57:G60" si="9">SUM(C57:F57)</f>
        <v>31513.781479674668</v>
      </c>
      <c r="H57" s="14"/>
      <c r="I57" s="14">
        <v>7327.2704404299984</v>
      </c>
      <c r="J57" s="2">
        <f t="shared" si="8"/>
        <v>250</v>
      </c>
      <c r="K57" s="15">
        <f t="shared" si="3"/>
        <v>7577.2704404299984</v>
      </c>
      <c r="L57" s="14"/>
      <c r="M57" s="14">
        <f t="shared" si="4"/>
        <v>23936.51103924467</v>
      </c>
      <c r="N57" s="14"/>
      <c r="O57" s="14">
        <v>587</v>
      </c>
      <c r="P57" s="14">
        <v>4963.1949999999997</v>
      </c>
      <c r="Q57" s="15">
        <f t="shared" si="5"/>
        <v>5550.1949999999997</v>
      </c>
      <c r="R57" s="14"/>
      <c r="S57" s="15">
        <v>1444.3628999999999</v>
      </c>
      <c r="T57" s="14"/>
      <c r="U57" s="25">
        <v>87.683600000000013</v>
      </c>
      <c r="V57" s="19"/>
      <c r="W57" s="19"/>
    </row>
    <row r="58" spans="1:23" ht="13" x14ac:dyDescent="0.3">
      <c r="A58" s="2">
        <f t="shared" si="2"/>
        <v>2019</v>
      </c>
      <c r="B58" s="14"/>
      <c r="C58" s="19">
        <v>20795.082741205308</v>
      </c>
      <c r="D58" s="16" t="s">
        <v>2</v>
      </c>
      <c r="E58" s="14">
        <v>4566.337556185882</v>
      </c>
      <c r="F58" s="14">
        <f t="shared" si="7"/>
        <v>1800</v>
      </c>
      <c r="G58" s="15">
        <f t="shared" si="9"/>
        <v>27161.420297391189</v>
      </c>
      <c r="H58" s="14"/>
      <c r="I58" s="14">
        <v>7322.5683702819997</v>
      </c>
      <c r="J58" s="2">
        <f t="shared" si="8"/>
        <v>250</v>
      </c>
      <c r="K58" s="15">
        <f t="shared" si="3"/>
        <v>7572.5683702819997</v>
      </c>
      <c r="L58" s="14"/>
      <c r="M58" s="14">
        <f t="shared" si="4"/>
        <v>19588.85192710919</v>
      </c>
      <c r="N58" s="14"/>
      <c r="O58" s="14">
        <v>798</v>
      </c>
      <c r="P58" s="14">
        <v>5422.3776999999991</v>
      </c>
      <c r="Q58" s="15">
        <f t="shared" si="5"/>
        <v>6220.3776999999991</v>
      </c>
      <c r="R58" s="14"/>
      <c r="S58" s="15">
        <v>1392.3453</v>
      </c>
      <c r="T58" s="14"/>
      <c r="U58" s="25">
        <v>89.537000000000006</v>
      </c>
      <c r="V58" s="19"/>
      <c r="W58" s="19"/>
    </row>
    <row r="59" spans="1:23" ht="13" x14ac:dyDescent="0.3">
      <c r="A59" s="2">
        <f t="shared" si="2"/>
        <v>2020</v>
      </c>
      <c r="B59" s="14"/>
      <c r="C59" s="19">
        <v>12742.08420262097</v>
      </c>
      <c r="D59" s="16" t="s">
        <v>2</v>
      </c>
      <c r="E59" s="14">
        <v>3254.9140024004814</v>
      </c>
      <c r="F59" s="14">
        <f t="shared" si="7"/>
        <v>1800</v>
      </c>
      <c r="G59" s="15">
        <f t="shared" si="9"/>
        <v>17796.998205021453</v>
      </c>
      <c r="H59" s="14"/>
      <c r="I59" s="14">
        <v>6595.7136915399997</v>
      </c>
      <c r="J59" s="2">
        <f t="shared" si="8"/>
        <v>250</v>
      </c>
      <c r="K59" s="15">
        <f t="shared" si="3"/>
        <v>6845.7136915399997</v>
      </c>
      <c r="L59" s="14"/>
      <c r="M59" s="14">
        <f t="shared" si="4"/>
        <v>10951.284513481452</v>
      </c>
      <c r="N59" s="14"/>
      <c r="O59" s="14">
        <v>321</v>
      </c>
      <c r="P59" s="14">
        <v>3720.3323</v>
      </c>
      <c r="Q59" s="15">
        <f t="shared" si="5"/>
        <v>4041.3323</v>
      </c>
      <c r="R59" s="14"/>
      <c r="S59" s="15">
        <v>1051.9273000000001</v>
      </c>
      <c r="T59" s="14"/>
      <c r="U59" s="25">
        <v>95.054500000000004</v>
      </c>
      <c r="V59" s="19"/>
      <c r="W59" s="19"/>
    </row>
    <row r="60" spans="1:23" ht="13" x14ac:dyDescent="0.3">
      <c r="A60" s="2">
        <f t="shared" si="2"/>
        <v>2021</v>
      </c>
      <c r="B60" s="14"/>
      <c r="C60" s="19">
        <v>16467.397687482204</v>
      </c>
      <c r="D60" s="16" t="s">
        <v>2</v>
      </c>
      <c r="E60" s="14">
        <v>12419.878141674139</v>
      </c>
      <c r="F60" s="14">
        <f t="shared" si="7"/>
        <v>1800</v>
      </c>
      <c r="G60" s="15">
        <f t="shared" si="9"/>
        <v>30687.275829156344</v>
      </c>
      <c r="H60" s="14"/>
      <c r="I60" s="14">
        <v>7304.0491518290082</v>
      </c>
      <c r="J60" s="2">
        <f t="shared" si="8"/>
        <v>250</v>
      </c>
      <c r="K60" s="15">
        <f t="shared" si="3"/>
        <v>7554.0491518290082</v>
      </c>
      <c r="L60" s="14"/>
      <c r="M60" s="14">
        <f t="shared" si="4"/>
        <v>23133.226677327337</v>
      </c>
      <c r="N60" s="14"/>
      <c r="O60" s="14">
        <v>372</v>
      </c>
      <c r="P60" s="14">
        <v>3389.7145999999998</v>
      </c>
      <c r="Q60" s="15">
        <f t="shared" si="5"/>
        <v>3761.7145999999998</v>
      </c>
      <c r="R60" s="14"/>
      <c r="S60" s="15">
        <v>1205.6026000000002</v>
      </c>
      <c r="T60" s="14"/>
      <c r="U60" s="25">
        <v>94.872000000000014</v>
      </c>
      <c r="V60" s="19"/>
      <c r="W60" s="19"/>
    </row>
    <row r="61" spans="1:23" ht="13" x14ac:dyDescent="0.3">
      <c r="A61" s="2">
        <f t="shared" si="2"/>
        <v>2022</v>
      </c>
      <c r="B61" s="14"/>
      <c r="C61" s="19">
        <v>24090.816149773207</v>
      </c>
      <c r="D61" s="16" t="s">
        <v>2</v>
      </c>
      <c r="E61" s="14">
        <v>26484.986579502791</v>
      </c>
      <c r="F61" s="14">
        <f t="shared" si="7"/>
        <v>1800</v>
      </c>
      <c r="G61" s="15">
        <f t="shared" ref="G61" si="10">SUM(C61:F61)</f>
        <v>52375.802729275994</v>
      </c>
      <c r="H61" s="14"/>
      <c r="I61" s="14">
        <v>8142.9423650590015</v>
      </c>
      <c r="J61" s="2">
        <f t="shared" si="8"/>
        <v>250</v>
      </c>
      <c r="K61" s="15">
        <f t="shared" ref="K61" si="11">I61+J61</f>
        <v>8392.9423650590015</v>
      </c>
      <c r="L61" s="14"/>
      <c r="M61" s="14">
        <f t="shared" ref="M61" si="12">G61-K61</f>
        <v>43982.860364216991</v>
      </c>
      <c r="N61" s="14"/>
      <c r="O61" s="14">
        <v>534</v>
      </c>
      <c r="P61" s="14">
        <v>4187.1235999999999</v>
      </c>
      <c r="Q61" s="15">
        <f t="shared" ref="Q61" si="13">O61+P61</f>
        <v>4721.1235999999999</v>
      </c>
      <c r="R61" s="14"/>
      <c r="S61" s="15">
        <v>1689.2236</v>
      </c>
      <c r="T61" s="14"/>
      <c r="U61" s="25">
        <v>100</v>
      </c>
      <c r="V61" s="19"/>
      <c r="W61" s="19"/>
    </row>
    <row r="62" spans="1:23" s="5" customFormat="1" ht="3.5" x14ac:dyDescent="0.15">
      <c r="B62" s="20"/>
      <c r="C62" s="20"/>
      <c r="D62" s="20"/>
      <c r="E62" s="20"/>
      <c r="F62" s="20"/>
      <c r="G62" s="21"/>
      <c r="H62" s="20"/>
      <c r="I62" s="20"/>
      <c r="J62" s="20"/>
      <c r="K62" s="21"/>
      <c r="L62" s="20"/>
      <c r="M62" s="20"/>
      <c r="N62" s="20"/>
      <c r="O62" s="20"/>
      <c r="P62" s="20"/>
      <c r="Q62" s="21"/>
      <c r="R62" s="20"/>
      <c r="S62" s="20"/>
      <c r="T62" s="20"/>
      <c r="U62" s="22"/>
    </row>
    <row r="63" spans="1:23" ht="13" x14ac:dyDescent="0.25">
      <c r="A63" s="33" t="s">
        <v>1</v>
      </c>
      <c r="B63" s="3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</row>
    <row r="64" spans="1:23" x14ac:dyDescent="0.25">
      <c r="A64" s="24" t="s">
        <v>22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</row>
    <row r="65" spans="1:21" x14ac:dyDescent="0.25">
      <c r="A65" s="24" t="s">
        <v>23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</row>
    <row r="66" spans="1:21" x14ac:dyDescent="0.25">
      <c r="A66" s="24" t="s">
        <v>24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</row>
    <row r="67" spans="1:21" x14ac:dyDescent="0.25">
      <c r="A67" s="24" t="s">
        <v>25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</row>
    <row r="68" spans="1:21" x14ac:dyDescent="0.25">
      <c r="A68" s="24" t="s">
        <v>27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</row>
    <row r="69" spans="1:21" x14ac:dyDescent="0.25">
      <c r="A69" s="31" t="s">
        <v>19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1:21" x14ac:dyDescent="0.25">
      <c r="A70" s="24" t="s">
        <v>26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</row>
    <row r="71" spans="1:21" x14ac:dyDescent="0.25">
      <c r="A71" s="27" t="s">
        <v>0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</row>
    <row r="72" spans="1:21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</row>
    <row r="74" spans="1:21" ht="13" x14ac:dyDescent="0.3">
      <c r="B74" s="14"/>
      <c r="C74" s="14"/>
      <c r="D74" s="14"/>
      <c r="E74" s="14"/>
      <c r="F74" s="14"/>
      <c r="G74" s="15"/>
      <c r="H74" s="14"/>
      <c r="I74" s="14"/>
      <c r="J74" s="14"/>
      <c r="K74" s="15"/>
      <c r="L74" s="14"/>
      <c r="M74" s="14"/>
      <c r="N74" s="14"/>
      <c r="O74" s="14"/>
      <c r="P74" s="14"/>
      <c r="Q74" s="15"/>
      <c r="R74" s="14"/>
      <c r="S74" s="14"/>
      <c r="T74" s="14"/>
      <c r="U74" s="17"/>
    </row>
  </sheetData>
  <mergeCells count="1">
    <mergeCell ref="A63:B63"/>
  </mergeCells>
  <printOptions horizontalCentered="1" verticalCentered="1"/>
  <pageMargins left="0" right="0" top="0" bottom="0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Annual for Web</vt:lpstr>
      <vt:lpstr>'Annual for Web'!Print_Area</vt:lpstr>
      <vt:lpstr>'Annual for Web'!Print_Titles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Earp</dc:creator>
  <cp:lastModifiedBy>Ian Furneaux (Oil &amp; Gas Authority)</cp:lastModifiedBy>
  <cp:lastPrinted>2023-04-10T11:28:29Z</cp:lastPrinted>
  <dcterms:created xsi:type="dcterms:W3CDTF">2014-11-24T12:27:43Z</dcterms:created>
  <dcterms:modified xsi:type="dcterms:W3CDTF">2023-04-11T09:34:03Z</dcterms:modified>
</cp:coreProperties>
</file>