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F44EB2AD-A3D1-4D81-BD88-822E26D96F9E}" xr6:coauthVersionLast="47" xr6:coauthVersionMax="47" xr10:uidLastSave="{00000000-0000-0000-0000-000000000000}"/>
  <bookViews>
    <workbookView xWindow="-110" yWindow="-110" windowWidth="19420" windowHeight="10420" xr2:uid="{599B9FF4-1E82-46AE-BDDE-7217AFBEE30E}"/>
  </bookViews>
  <sheets>
    <sheet name="Submission" sheetId="1" r:id="rId1"/>
  </sheets>
  <externalReferences>
    <externalReference r:id="rId2"/>
  </externalReferences>
  <definedNames>
    <definedName name="_xlnm._FilterDatabase" localSheetId="0" hidden="1">Submission!$A$1:$J$37</definedName>
    <definedName name="_xlnm.Print_Area" localSheetId="0">Submission!$A$1:$J$37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J37" i="1"/>
  <c r="I37" i="1"/>
  <c r="C37" i="1"/>
  <c r="H37" i="1" s="1"/>
  <c r="B37" i="1"/>
  <c r="A37" i="1" s="1"/>
  <c r="J36" i="1"/>
  <c r="I36" i="1"/>
  <c r="C36" i="1"/>
  <c r="E36" i="1" s="1"/>
  <c r="B36" i="1"/>
  <c r="A36" i="1"/>
  <c r="J35" i="1"/>
  <c r="I35" i="1"/>
  <c r="H35" i="1"/>
  <c r="G35" i="1"/>
  <c r="C35" i="1"/>
  <c r="D35" i="1" s="1"/>
  <c r="F35" i="1" s="1"/>
  <c r="B35" i="1"/>
  <c r="A35" i="1" s="1"/>
  <c r="J34" i="1"/>
  <c r="I34" i="1"/>
  <c r="C34" i="1"/>
  <c r="B34" i="1"/>
  <c r="A34" i="1" s="1"/>
  <c r="J33" i="1"/>
  <c r="I33" i="1"/>
  <c r="D33" i="1"/>
  <c r="F33" i="1" s="1"/>
  <c r="C33" i="1"/>
  <c r="B33" i="1"/>
  <c r="A33" i="1" s="1"/>
  <c r="J32" i="1"/>
  <c r="I32" i="1"/>
  <c r="C32" i="1"/>
  <c r="G32" i="1" s="1"/>
  <c r="B32" i="1"/>
  <c r="A32" i="1" s="1"/>
  <c r="J31" i="1"/>
  <c r="I31" i="1"/>
  <c r="C31" i="1"/>
  <c r="G31" i="1" s="1"/>
  <c r="B31" i="1"/>
  <c r="A31" i="1"/>
  <c r="J30" i="1"/>
  <c r="I30" i="1"/>
  <c r="G30" i="1"/>
  <c r="C30" i="1"/>
  <c r="E30" i="1" s="1"/>
  <c r="B30" i="1"/>
  <c r="A30" i="1"/>
  <c r="J29" i="1"/>
  <c r="I29" i="1"/>
  <c r="C29" i="1"/>
  <c r="D29" i="1" s="1"/>
  <c r="F29" i="1" s="1"/>
  <c r="B29" i="1"/>
  <c r="A29" i="1"/>
  <c r="J28" i="1"/>
  <c r="I28" i="1"/>
  <c r="C28" i="1"/>
  <c r="G28" i="1" s="1"/>
  <c r="B28" i="1"/>
  <c r="A28" i="1" s="1"/>
  <c r="J27" i="1"/>
  <c r="I27" i="1"/>
  <c r="C27" i="1"/>
  <c r="B27" i="1"/>
  <c r="A27" i="1"/>
  <c r="J26" i="1"/>
  <c r="I26" i="1"/>
  <c r="C26" i="1"/>
  <c r="H26" i="1" s="1"/>
  <c r="B26" i="1"/>
  <c r="A26" i="1" s="1"/>
  <c r="J25" i="1"/>
  <c r="I25" i="1"/>
  <c r="C25" i="1"/>
  <c r="G25" i="1" s="1"/>
  <c r="B25" i="1"/>
  <c r="A25" i="1"/>
  <c r="J24" i="1"/>
  <c r="I24" i="1"/>
  <c r="C24" i="1"/>
  <c r="H24" i="1" s="1"/>
  <c r="B24" i="1"/>
  <c r="A24" i="1"/>
  <c r="J23" i="1"/>
  <c r="I23" i="1"/>
  <c r="C23" i="1"/>
  <c r="H23" i="1" s="1"/>
  <c r="B23" i="1"/>
  <c r="A23" i="1" s="1"/>
  <c r="J22" i="1"/>
  <c r="I22" i="1"/>
  <c r="C22" i="1"/>
  <c r="E22" i="1" s="1"/>
  <c r="B22" i="1"/>
  <c r="A22" i="1"/>
  <c r="J21" i="1"/>
  <c r="I21" i="1"/>
  <c r="C21" i="1"/>
  <c r="B21" i="1"/>
  <c r="A21" i="1" s="1"/>
  <c r="J20" i="1"/>
  <c r="I20" i="1"/>
  <c r="G20" i="1"/>
  <c r="C20" i="1"/>
  <c r="E20" i="1" s="1"/>
  <c r="B20" i="1"/>
  <c r="A20" i="1"/>
  <c r="J19" i="1"/>
  <c r="I19" i="1"/>
  <c r="C19" i="1"/>
  <c r="G19" i="1" s="1"/>
  <c r="B19" i="1"/>
  <c r="A19" i="1" s="1"/>
  <c r="J18" i="1"/>
  <c r="I18" i="1"/>
  <c r="C18" i="1"/>
  <c r="G18" i="1" s="1"/>
  <c r="B18" i="1"/>
  <c r="A18" i="1" s="1"/>
  <c r="J17" i="1"/>
  <c r="I17" i="1"/>
  <c r="C17" i="1"/>
  <c r="B17" i="1"/>
  <c r="A17" i="1"/>
  <c r="J16" i="1"/>
  <c r="I16" i="1"/>
  <c r="C16" i="1"/>
  <c r="E16" i="1" s="1"/>
  <c r="B16" i="1"/>
  <c r="A16" i="1" s="1"/>
  <c r="J15" i="1"/>
  <c r="I15" i="1"/>
  <c r="H15" i="1"/>
  <c r="G15" i="1"/>
  <c r="C15" i="1"/>
  <c r="D15" i="1" s="1"/>
  <c r="F15" i="1" s="1"/>
  <c r="B15" i="1"/>
  <c r="A15" i="1"/>
  <c r="J14" i="1"/>
  <c r="I14" i="1"/>
  <c r="C14" i="1"/>
  <c r="H14" i="1" s="1"/>
  <c r="B14" i="1"/>
  <c r="A14" i="1" s="1"/>
  <c r="J13" i="1"/>
  <c r="I13" i="1"/>
  <c r="C13" i="1"/>
  <c r="E13" i="1" s="1"/>
  <c r="B13" i="1"/>
  <c r="A13" i="1" s="1"/>
  <c r="J12" i="1"/>
  <c r="I12" i="1"/>
  <c r="C12" i="1"/>
  <c r="D12" i="1" s="1"/>
  <c r="F12" i="1" s="1"/>
  <c r="B12" i="1"/>
  <c r="A12" i="1" s="1"/>
  <c r="J11" i="1"/>
  <c r="I11" i="1"/>
  <c r="C11" i="1"/>
  <c r="B11" i="1"/>
  <c r="A11" i="1" s="1"/>
  <c r="J10" i="1"/>
  <c r="I10" i="1"/>
  <c r="C10" i="1"/>
  <c r="E10" i="1" s="1"/>
  <c r="B10" i="1"/>
  <c r="A10" i="1"/>
  <c r="J9" i="1"/>
  <c r="I9" i="1"/>
  <c r="C9" i="1"/>
  <c r="D9" i="1" s="1"/>
  <c r="F9" i="1" s="1"/>
  <c r="B9" i="1"/>
  <c r="A9" i="1" s="1"/>
  <c r="J8" i="1"/>
  <c r="I8" i="1"/>
  <c r="G8" i="1"/>
  <c r="E8" i="1"/>
  <c r="C8" i="1"/>
  <c r="D8" i="1" s="1"/>
  <c r="F8" i="1" s="1"/>
  <c r="B8" i="1"/>
  <c r="A8" i="1" s="1"/>
  <c r="J7" i="1"/>
  <c r="I7" i="1"/>
  <c r="C7" i="1"/>
  <c r="G7" i="1" s="1"/>
  <c r="B7" i="1"/>
  <c r="A7" i="1" s="1"/>
  <c r="J6" i="1"/>
  <c r="I6" i="1"/>
  <c r="C6" i="1"/>
  <c r="B6" i="1"/>
  <c r="A6" i="1" s="1"/>
  <c r="J5" i="1"/>
  <c r="I5" i="1"/>
  <c r="H5" i="1"/>
  <c r="G5" i="1"/>
  <c r="C5" i="1"/>
  <c r="E5" i="1" s="1"/>
  <c r="B5" i="1"/>
  <c r="A5" i="1" s="1"/>
  <c r="J4" i="1"/>
  <c r="I4" i="1"/>
  <c r="H4" i="1"/>
  <c r="G4" i="1"/>
  <c r="E4" i="1"/>
  <c r="C4" i="1"/>
  <c r="D4" i="1" s="1"/>
  <c r="F4" i="1" s="1"/>
  <c r="B4" i="1"/>
  <c r="A4" i="1" s="1"/>
  <c r="J3" i="1"/>
  <c r="I3" i="1"/>
  <c r="C3" i="1"/>
  <c r="H3" i="1" s="1"/>
  <c r="B3" i="1"/>
  <c r="A3" i="1" s="1"/>
  <c r="J2" i="1"/>
  <c r="I2" i="1"/>
  <c r="C2" i="1"/>
  <c r="G2" i="1" s="1"/>
  <c r="B2" i="1"/>
  <c r="A2" i="1" s="1"/>
  <c r="D14" i="1" l="1"/>
  <c r="F14" i="1" s="1"/>
  <c r="E3" i="1"/>
  <c r="G10" i="1"/>
  <c r="E14" i="1"/>
  <c r="D24" i="1"/>
  <c r="F24" i="1" s="1"/>
  <c r="G36" i="1"/>
  <c r="H10" i="1"/>
  <c r="G14" i="1"/>
  <c r="E24" i="1"/>
  <c r="H36" i="1"/>
  <c r="D3" i="1"/>
  <c r="F3" i="1" s="1"/>
  <c r="G3" i="1"/>
  <c r="G24" i="1"/>
  <c r="E9" i="1"/>
  <c r="D13" i="1"/>
  <c r="F13" i="1" s="1"/>
  <c r="G16" i="1"/>
  <c r="D23" i="1"/>
  <c r="F23" i="1" s="1"/>
  <c r="E35" i="1"/>
  <c r="H25" i="1"/>
  <c r="G9" i="1"/>
  <c r="H9" i="1"/>
  <c r="D19" i="1"/>
  <c r="G23" i="1"/>
  <c r="E29" i="1"/>
  <c r="E19" i="1"/>
  <c r="G29" i="1"/>
  <c r="E15" i="1"/>
  <c r="H29" i="1"/>
  <c r="E18" i="1"/>
  <c r="D22" i="1"/>
  <c r="F22" i="1" s="1"/>
  <c r="H33" i="1"/>
  <c r="G33" i="1"/>
  <c r="E33" i="1"/>
  <c r="H6" i="1"/>
  <c r="G6" i="1"/>
  <c r="E6" i="1"/>
  <c r="D6" i="1"/>
  <c r="F6" i="1" s="1"/>
  <c r="H22" i="1"/>
  <c r="G22" i="1"/>
  <c r="D7" i="1"/>
  <c r="F7" i="1" s="1"/>
  <c r="D28" i="1"/>
  <c r="F28" i="1" s="1"/>
  <c r="H11" i="1"/>
  <c r="G11" i="1"/>
  <c r="E11" i="1"/>
  <c r="D11" i="1"/>
  <c r="F11" i="1" s="1"/>
  <c r="D2" i="1"/>
  <c r="F2" i="1" s="1"/>
  <c r="H2" i="1" s="1"/>
  <c r="H17" i="1"/>
  <c r="G17" i="1"/>
  <c r="E17" i="1"/>
  <c r="D17" i="1"/>
  <c r="F17" i="1" s="1"/>
  <c r="E28" i="1"/>
  <c r="E7" i="1"/>
  <c r="H21" i="1"/>
  <c r="G21" i="1"/>
  <c r="E21" i="1"/>
  <c r="D21" i="1"/>
  <c r="F21" i="1" s="1"/>
  <c r="H34" i="1"/>
  <c r="G34" i="1"/>
  <c r="H27" i="1"/>
  <c r="G27" i="1"/>
  <c r="E27" i="1"/>
  <c r="D27" i="1"/>
  <c r="F27" i="1" s="1"/>
  <c r="E2" i="1"/>
  <c r="H12" i="1"/>
  <c r="G12" i="1"/>
  <c r="E12" i="1"/>
  <c r="E23" i="1"/>
  <c r="D34" i="1"/>
  <c r="F34" i="1" s="1"/>
  <c r="D18" i="1"/>
  <c r="F18" i="1" s="1"/>
  <c r="H18" i="1" s="1"/>
  <c r="H13" i="1"/>
  <c r="G13" i="1"/>
  <c r="E34" i="1"/>
  <c r="D32" i="1"/>
  <c r="F32" i="1" s="1"/>
  <c r="H32" i="1" s="1"/>
  <c r="D26" i="1"/>
  <c r="F26" i="1" s="1"/>
  <c r="E32" i="1"/>
  <c r="D5" i="1"/>
  <c r="F5" i="1" s="1"/>
  <c r="D10" i="1"/>
  <c r="F10" i="1" s="1"/>
  <c r="D16" i="1"/>
  <c r="F16" i="1" s="1"/>
  <c r="E26" i="1"/>
  <c r="D31" i="1"/>
  <c r="F31" i="1" s="1"/>
  <c r="H31" i="1" s="1"/>
  <c r="D37" i="1"/>
  <c r="F37" i="1" s="1"/>
  <c r="D20" i="1"/>
  <c r="D25" i="1"/>
  <c r="F25" i="1" s="1"/>
  <c r="E31" i="1"/>
  <c r="E37" i="1"/>
  <c r="E25" i="1"/>
  <c r="G26" i="1"/>
  <c r="D30" i="1"/>
  <c r="F30" i="1" s="1"/>
  <c r="H30" i="1" s="1"/>
  <c r="D36" i="1"/>
  <c r="F36" i="1" s="1"/>
  <c r="G37" i="1"/>
</calcChain>
</file>

<file path=xl/sharedStrings.xml><?xml version="1.0" encoding="utf-8"?>
<sst xmlns="http://schemas.openxmlformats.org/spreadsheetml/2006/main" count="18" uniqueCount="13">
  <si>
    <t>Month</t>
  </si>
  <si>
    <t>Payment Date</t>
  </si>
  <si>
    <t>Supplier Name</t>
  </si>
  <si>
    <t>Supplier Post Code</t>
  </si>
  <si>
    <t>Supplier Type (large, SME, VCS, Public Sector)</t>
  </si>
  <si>
    <t>Expense Type</t>
  </si>
  <si>
    <t>Expense Area</t>
  </si>
  <si>
    <t>Description</t>
  </si>
  <si>
    <t>Transaction Number</t>
  </si>
  <si>
    <t>Amount</t>
  </si>
  <si>
    <t>Project Costs</t>
  </si>
  <si>
    <t>Data Purchase</t>
  </si>
  <si>
    <t>IT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</si>
</sst>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3" fontId="2" fillId="0" borderId="1" xfId="1" applyFont="1" applyFill="1" applyBorder="1"/>
    <xf numFmtId="14" fontId="2" fillId="0" borderId="1" xfId="0" applyNumberFormat="1" applyFont="1" applyBorder="1"/>
    <xf numFmtId="0" fontId="2" fillId="0" borderId="1" xfId="0" applyFont="1" applyBorder="1"/>
    <xf numFmtId="1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43" fontId="3" fillId="2" borderId="1" xfId="1" applyFont="1" applyFill="1" applyBorder="1" applyAlignment="1">
      <alignment vertical="top"/>
    </xf>
    <xf numFmtId="49" fontId="2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7" fontId="0" fillId="0" borderId="1" xfId="0" applyNumberFormat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gauthority.sharepoint.com/sites/Finance/20222023/OGA/External%20Reporting/Transparency%20Reports/Over%20&#163;25,000/2022%20OGA%20Spend%20over%20&#163;25.000%20April%202022%20March%202023.xlsx" TargetMode="External"/><Relationship Id="rId1" Type="http://schemas.openxmlformats.org/officeDocument/2006/relationships/externalLinkPath" Target="https://ogauthority.sharepoint.com/sites/Finance/20222023/OGA/External%20Reporting/Transparency%20Reports/Over%20&#163;25,000/2022%20OGA%20Spend%20over%20&#163;25.000%20April%202022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uide"/>
      <sheetName val="Submission"/>
      <sheetName val="Over £25K"/>
      <sheetName val="Database"/>
      <sheetName val="Payment run"/>
    </sheetNames>
    <sheetDataSet>
      <sheetData sheetId="0"/>
      <sheetData sheetId="1"/>
      <sheetData sheetId="2">
        <row r="123">
          <cell r="B123">
            <v>44987</v>
          </cell>
          <cell r="C123" t="str">
            <v>AshleyCarter Consultant Limited</v>
          </cell>
          <cell r="I123" t="str">
            <v>P+113542</v>
          </cell>
          <cell r="J123">
            <v>41488.230000000003</v>
          </cell>
        </row>
        <row r="124">
          <cell r="B124">
            <v>44987</v>
          </cell>
          <cell r="C124" t="str">
            <v>Osokey Limited</v>
          </cell>
          <cell r="I124" t="str">
            <v>P+113543</v>
          </cell>
          <cell r="J124">
            <v>35280</v>
          </cell>
        </row>
        <row r="125">
          <cell r="B125">
            <v>44987</v>
          </cell>
          <cell r="C125" t="str">
            <v>Redfern Travel Ltd</v>
          </cell>
          <cell r="I125" t="str">
            <v>P+113538</v>
          </cell>
          <cell r="J125">
            <v>27477.18</v>
          </cell>
        </row>
        <row r="126">
          <cell r="B126">
            <v>44987</v>
          </cell>
          <cell r="C126" t="str">
            <v>Government Property Agency</v>
          </cell>
          <cell r="I126" t="str">
            <v>P+113536</v>
          </cell>
          <cell r="J126">
            <v>43890.61</v>
          </cell>
        </row>
        <row r="127">
          <cell r="B127">
            <v>44994</v>
          </cell>
          <cell r="C127" t="str">
            <v>Fivium Limited</v>
          </cell>
          <cell r="I127" t="str">
            <v>P+113556</v>
          </cell>
          <cell r="J127">
            <v>117621.6</v>
          </cell>
        </row>
        <row r="128">
          <cell r="B128">
            <v>44994</v>
          </cell>
          <cell r="C128" t="str">
            <v>Fivium Limited</v>
          </cell>
          <cell r="I128" t="str">
            <v>P+113561</v>
          </cell>
          <cell r="J128">
            <v>58086</v>
          </cell>
        </row>
        <row r="129">
          <cell r="B129">
            <v>44994</v>
          </cell>
          <cell r="C129" t="str">
            <v>Fivium Limited</v>
          </cell>
          <cell r="I129" t="str">
            <v>P+113562</v>
          </cell>
          <cell r="J129">
            <v>30441.119999999999</v>
          </cell>
        </row>
        <row r="130">
          <cell r="B130">
            <v>44994</v>
          </cell>
          <cell r="C130" t="str">
            <v>Microsoft Limited</v>
          </cell>
          <cell r="I130" t="str">
            <v>P+113566</v>
          </cell>
          <cell r="J130">
            <v>91908</v>
          </cell>
        </row>
        <row r="131">
          <cell r="B131">
            <v>44994</v>
          </cell>
          <cell r="C131" t="str">
            <v>OGEL IT Ltd</v>
          </cell>
          <cell r="I131" t="str">
            <v>P+113574</v>
          </cell>
          <cell r="J131">
            <v>64630.68</v>
          </cell>
        </row>
        <row r="132">
          <cell r="B132">
            <v>44994</v>
          </cell>
          <cell r="C132" t="str">
            <v>OGEL IT Ltd</v>
          </cell>
          <cell r="I132" t="str">
            <v>P+113594</v>
          </cell>
          <cell r="J132">
            <v>64618.68</v>
          </cell>
        </row>
        <row r="133">
          <cell r="B133">
            <v>44994</v>
          </cell>
          <cell r="C133" t="str">
            <v>OGEL IT Ltd</v>
          </cell>
          <cell r="I133" t="str">
            <v>P+113598</v>
          </cell>
          <cell r="J133">
            <v>50760</v>
          </cell>
        </row>
        <row r="134">
          <cell r="B134">
            <v>44994</v>
          </cell>
          <cell r="C134" t="str">
            <v>OGEL IT Ltd</v>
          </cell>
          <cell r="I134" t="str">
            <v>P+113599</v>
          </cell>
          <cell r="J134">
            <v>57456</v>
          </cell>
        </row>
        <row r="135">
          <cell r="B135">
            <v>44994</v>
          </cell>
          <cell r="C135" t="str">
            <v>OGEL IT Ltd</v>
          </cell>
          <cell r="I135" t="str">
            <v>P+113601</v>
          </cell>
          <cell r="J135">
            <v>64594.68</v>
          </cell>
        </row>
        <row r="136">
          <cell r="B136">
            <v>44994</v>
          </cell>
          <cell r="C136" t="str">
            <v>Osokey Limited</v>
          </cell>
          <cell r="I136" t="str">
            <v>P+113560</v>
          </cell>
          <cell r="J136">
            <v>119480.36</v>
          </cell>
        </row>
        <row r="137">
          <cell r="B137">
            <v>44994</v>
          </cell>
          <cell r="C137" t="str">
            <v>Rockwash Geodata Ltd</v>
          </cell>
          <cell r="I137" t="str">
            <v>P+113571</v>
          </cell>
          <cell r="J137">
            <v>210000</v>
          </cell>
        </row>
        <row r="138">
          <cell r="B138">
            <v>45001</v>
          </cell>
          <cell r="C138" t="str">
            <v>2S Limited</v>
          </cell>
          <cell r="I138" t="str">
            <v>P+113608</v>
          </cell>
          <cell r="J138">
            <v>25375.65</v>
          </cell>
        </row>
        <row r="139">
          <cell r="B139">
            <v>45001</v>
          </cell>
          <cell r="C139" t="str">
            <v>ESRI UK Ltd</v>
          </cell>
          <cell r="I139" t="str">
            <v>P+113677</v>
          </cell>
          <cell r="J139">
            <v>211200</v>
          </cell>
        </row>
        <row r="140">
          <cell r="B140">
            <v>45001</v>
          </cell>
          <cell r="C140" t="str">
            <v>Fivium Limited</v>
          </cell>
          <cell r="I140" t="str">
            <v>P+113615</v>
          </cell>
          <cell r="J140">
            <v>71327.600000000006</v>
          </cell>
        </row>
        <row r="141">
          <cell r="B141">
            <v>45001</v>
          </cell>
          <cell r="C141" t="str">
            <v>Fivium Limited</v>
          </cell>
          <cell r="I141" t="str">
            <v>P+113616</v>
          </cell>
          <cell r="J141">
            <v>65580</v>
          </cell>
        </row>
        <row r="142">
          <cell r="B142">
            <v>45001</v>
          </cell>
          <cell r="C142" t="str">
            <v>Sword IT Solutions Limited</v>
          </cell>
          <cell r="I142" t="str">
            <v>P+113662</v>
          </cell>
          <cell r="J142">
            <v>28800</v>
          </cell>
        </row>
        <row r="143">
          <cell r="B143">
            <v>45001</v>
          </cell>
          <cell r="C143" t="str">
            <v>Wood Mackenzie</v>
          </cell>
          <cell r="I143" t="str">
            <v>P+113676</v>
          </cell>
          <cell r="J143">
            <v>33924</v>
          </cell>
        </row>
        <row r="144">
          <cell r="B144">
            <v>45001</v>
          </cell>
          <cell r="C144" t="str">
            <v>Xodus Group Limited</v>
          </cell>
          <cell r="I144" t="str">
            <v>P+113650</v>
          </cell>
          <cell r="J144">
            <v>29280</v>
          </cell>
        </row>
        <row r="145">
          <cell r="B145">
            <v>45015</v>
          </cell>
          <cell r="C145" t="str">
            <v>NERC</v>
          </cell>
          <cell r="I145" t="str">
            <v>P+113758</v>
          </cell>
          <cell r="J145">
            <v>27359.56</v>
          </cell>
        </row>
        <row r="146">
          <cell r="B146">
            <v>45015</v>
          </cell>
          <cell r="C146" t="str">
            <v>AshleyCarter Consultant Limited</v>
          </cell>
          <cell r="I146" t="str">
            <v>P+113848</v>
          </cell>
          <cell r="J146">
            <v>80061.7</v>
          </cell>
        </row>
        <row r="147">
          <cell r="B147">
            <v>45015</v>
          </cell>
          <cell r="C147" t="str">
            <v>CCS Geops Limited</v>
          </cell>
          <cell r="I147" t="str">
            <v>P+113806</v>
          </cell>
          <cell r="J147">
            <v>40000</v>
          </cell>
        </row>
        <row r="148">
          <cell r="B148">
            <v>45015</v>
          </cell>
          <cell r="C148" t="str">
            <v>Fivium Limited</v>
          </cell>
          <cell r="I148" t="str">
            <v>P+113817</v>
          </cell>
          <cell r="J148">
            <v>75000</v>
          </cell>
        </row>
        <row r="149">
          <cell r="B149">
            <v>45015</v>
          </cell>
          <cell r="C149" t="str">
            <v>Fivium Limited</v>
          </cell>
          <cell r="I149" t="str">
            <v>P+113818</v>
          </cell>
          <cell r="J149">
            <v>46577.52</v>
          </cell>
        </row>
        <row r="150">
          <cell r="B150">
            <v>45015</v>
          </cell>
          <cell r="C150" t="str">
            <v>Fivium Limited</v>
          </cell>
          <cell r="I150" t="str">
            <v>P+113820</v>
          </cell>
          <cell r="J150">
            <v>29854.560000000001</v>
          </cell>
        </row>
        <row r="151">
          <cell r="B151">
            <v>45015</v>
          </cell>
          <cell r="C151" t="str">
            <v>Fivium Limited</v>
          </cell>
          <cell r="I151" t="str">
            <v>P+113821</v>
          </cell>
          <cell r="J151">
            <v>57618</v>
          </cell>
        </row>
        <row r="152">
          <cell r="B152">
            <v>45015</v>
          </cell>
          <cell r="C152" t="str">
            <v>Foster Findlay Associates Ltd</v>
          </cell>
          <cell r="I152" t="str">
            <v>P+113784</v>
          </cell>
          <cell r="J152">
            <v>49920</v>
          </cell>
        </row>
        <row r="153">
          <cell r="B153">
            <v>45015</v>
          </cell>
          <cell r="C153" t="str">
            <v>Gaffney Cline &amp; Associates Ltd</v>
          </cell>
          <cell r="I153" t="str">
            <v>P+113757</v>
          </cell>
          <cell r="J153">
            <v>36000</v>
          </cell>
        </row>
        <row r="154">
          <cell r="B154">
            <v>45015</v>
          </cell>
          <cell r="C154" t="str">
            <v>Hartnell Taylor Cook</v>
          </cell>
          <cell r="I154" t="str">
            <v>P+113748</v>
          </cell>
          <cell r="J154">
            <v>58944.9</v>
          </cell>
        </row>
        <row r="155">
          <cell r="B155">
            <v>45015</v>
          </cell>
          <cell r="C155" t="str">
            <v>Hartnell Taylor Cook</v>
          </cell>
          <cell r="I155" t="str">
            <v>P+113749</v>
          </cell>
          <cell r="J155">
            <v>69861</v>
          </cell>
        </row>
        <row r="156">
          <cell r="B156">
            <v>45015</v>
          </cell>
          <cell r="C156" t="str">
            <v>Jones Lang LaSalle Limited</v>
          </cell>
          <cell r="I156" t="str">
            <v>P+113743</v>
          </cell>
          <cell r="J156">
            <v>38880</v>
          </cell>
        </row>
        <row r="157">
          <cell r="B157">
            <v>45015</v>
          </cell>
          <cell r="C157" t="str">
            <v>OGEL IT Ltd</v>
          </cell>
          <cell r="I157" t="str">
            <v>P+113775</v>
          </cell>
          <cell r="J157">
            <v>61632.18</v>
          </cell>
        </row>
        <row r="158">
          <cell r="B158">
            <v>45015</v>
          </cell>
          <cell r="C158" t="str">
            <v>OGEL IT Ltd</v>
          </cell>
          <cell r="I158" t="str">
            <v>P+113855</v>
          </cell>
          <cell r="J158">
            <v>65065.08</v>
          </cell>
        </row>
      </sheetData>
      <sheetData sheetId="3">
        <row r="1">
          <cell r="A1" t="str">
            <v>Supplier Name</v>
          </cell>
          <cell r="B1" t="str">
            <v>Supplier Post Code</v>
          </cell>
          <cell r="C1" t="str">
            <v>Supplier Type (large, SME, VCS, Public Sector)</v>
          </cell>
          <cell r="D1" t="str">
            <v>Expense Type</v>
          </cell>
          <cell r="E1" t="str">
            <v>Expense Area</v>
          </cell>
          <cell r="F1" t="str">
            <v>Description</v>
          </cell>
        </row>
        <row r="2">
          <cell r="A2" t="str">
            <v>3ES Innovation Inc</v>
          </cell>
          <cell r="B2" t="str">
            <v>T2P 0C1 CANADA</v>
          </cell>
          <cell r="C2" t="str">
            <v>Large</v>
          </cell>
          <cell r="D2" t="str">
            <v>Software Licences</v>
          </cell>
          <cell r="E2" t="str">
            <v>Exploration</v>
          </cell>
          <cell r="F2" t="str">
            <v>Software Licences</v>
          </cell>
        </row>
        <row r="3">
          <cell r="A3" t="str">
            <v>Atkins Limited</v>
          </cell>
          <cell r="B3" t="str">
            <v>AB10 1HW</v>
          </cell>
          <cell r="C3" t="str">
            <v>Large</v>
          </cell>
          <cell r="D3" t="str">
            <v>Project</v>
          </cell>
          <cell r="E3" t="str">
            <v>Operations</v>
          </cell>
          <cell r="F3" t="str">
            <v>Project Cost</v>
          </cell>
        </row>
        <row r="4">
          <cell r="A4" t="str">
            <v>BEIS</v>
          </cell>
          <cell r="B4" t="str">
            <v>YO1 7PX</v>
          </cell>
          <cell r="C4" t="str">
            <v>Govt</v>
          </cell>
          <cell r="D4" t="str">
            <v>Insurance</v>
          </cell>
          <cell r="E4" t="str">
            <v>Governance</v>
          </cell>
          <cell r="F4" t="str">
            <v>Indemnity Insurance</v>
          </cell>
        </row>
        <row r="5">
          <cell r="A5" t="str">
            <v xml:space="preserve">BEIS </v>
          </cell>
          <cell r="B5" t="str">
            <v>NP10 8QQ</v>
          </cell>
          <cell r="C5" t="str">
            <v>Public Sector</v>
          </cell>
          <cell r="D5" t="str">
            <v>Insurance</v>
          </cell>
          <cell r="E5" t="str">
            <v>Governance</v>
          </cell>
          <cell r="F5" t="str">
            <v>Indemnity Insurance</v>
          </cell>
        </row>
        <row r="6">
          <cell r="A6" t="str">
            <v>Bray Leino Limited</v>
          </cell>
          <cell r="B6" t="str">
            <v>EX32 0RX</v>
          </cell>
          <cell r="C6" t="str">
            <v>SME</v>
          </cell>
          <cell r="D6" t="str">
            <v>Offshore Europe</v>
          </cell>
          <cell r="E6" t="str">
            <v>Strategy</v>
          </cell>
          <cell r="F6" t="str">
            <v>Design</v>
          </cell>
        </row>
        <row r="7">
          <cell r="A7" t="str">
            <v>Bryan Cave Leighton Paisner</v>
          </cell>
          <cell r="B7" t="str">
            <v>EC4R 9HA</v>
          </cell>
          <cell r="C7" t="str">
            <v>Large</v>
          </cell>
          <cell r="D7" t="str">
            <v>Legal Advice</v>
          </cell>
          <cell r="E7" t="str">
            <v>Legal</v>
          </cell>
          <cell r="F7" t="str">
            <v>Professional Services</v>
          </cell>
        </row>
        <row r="8">
          <cell r="A8" t="str">
            <v>Clifford Chance LLP</v>
          </cell>
          <cell r="B8" t="str">
            <v>E14 5JJ</v>
          </cell>
          <cell r="C8" t="str">
            <v>Large</v>
          </cell>
          <cell r="D8" t="str">
            <v>Outsourced Service</v>
          </cell>
          <cell r="E8" t="str">
            <v>Legal</v>
          </cell>
          <cell r="F8" t="str">
            <v>Legal Services</v>
          </cell>
        </row>
        <row r="9">
          <cell r="A9" t="str">
            <v>Common Data Access Ltd</v>
          </cell>
          <cell r="B9" t="str">
            <v>SW1E 5BH</v>
          </cell>
          <cell r="C9" t="str">
            <v>SME</v>
          </cell>
          <cell r="D9" t="str">
            <v>National Data Repository</v>
          </cell>
          <cell r="E9" t="str">
            <v>Support Services</v>
          </cell>
          <cell r="F9" t="str">
            <v>Project Cost-National Data Repository</v>
          </cell>
        </row>
        <row r="10">
          <cell r="A10" t="str">
            <v>Computacenter UK Ltd</v>
          </cell>
          <cell r="B10" t="str">
            <v>AL10 9TW</v>
          </cell>
          <cell r="C10" t="str">
            <v>SME</v>
          </cell>
          <cell r="D10" t="str">
            <v>IT Services</v>
          </cell>
          <cell r="E10" t="str">
            <v>Information Services</v>
          </cell>
          <cell r="F10" t="str">
            <v>Support Services</v>
          </cell>
        </row>
        <row r="11">
          <cell r="A11" t="str">
            <v>Dell Corporation Limited</v>
          </cell>
          <cell r="B11" t="str">
            <v>RG12 1LF</v>
          </cell>
          <cell r="C11" t="str">
            <v>Large</v>
          </cell>
          <cell r="D11" t="str">
            <v>IT Services</v>
          </cell>
          <cell r="E11" t="str">
            <v>Information Services</v>
          </cell>
          <cell r="F11" t="str">
            <v>IT equipment</v>
          </cell>
        </row>
        <row r="12">
          <cell r="A12" t="str">
            <v>ESRI UK Ltd</v>
          </cell>
          <cell r="B12" t="str">
            <v>HP21 7QD</v>
          </cell>
          <cell r="C12" t="str">
            <v>SME</v>
          </cell>
          <cell r="D12" t="str">
            <v>Software Licences</v>
          </cell>
          <cell r="E12" t="str">
            <v>Information Services</v>
          </cell>
          <cell r="F12" t="str">
            <v>Software Licence</v>
          </cell>
        </row>
        <row r="13">
          <cell r="A13" t="str">
            <v>Fivium Limited</v>
          </cell>
          <cell r="B13" t="str">
            <v>W1F 7LD</v>
          </cell>
          <cell r="C13" t="str">
            <v>SME</v>
          </cell>
          <cell r="D13" t="str">
            <v>Energy Portal</v>
          </cell>
          <cell r="E13" t="str">
            <v>Information Services</v>
          </cell>
          <cell r="F13" t="str">
            <v>Support Services</v>
          </cell>
        </row>
        <row r="14">
          <cell r="A14" t="str">
            <v>Getech Group PLC</v>
          </cell>
          <cell r="C14" t="str">
            <v>SME</v>
          </cell>
          <cell r="D14" t="str">
            <v>Operations</v>
          </cell>
          <cell r="E14" t="str">
            <v>Exploration</v>
          </cell>
          <cell r="F14" t="str">
            <v>Project Cost</v>
          </cell>
        </row>
        <row r="15">
          <cell r="A15" t="str">
            <v>Government Internal Audit Agency</v>
          </cell>
          <cell r="B15" t="str">
            <v>SW1H 0ET</v>
          </cell>
          <cell r="C15" t="str">
            <v>Public Sector</v>
          </cell>
          <cell r="D15" t="str">
            <v>Audit Fee</v>
          </cell>
          <cell r="E15" t="str">
            <v>Governance</v>
          </cell>
          <cell r="F15" t="str">
            <v>Internal Audit</v>
          </cell>
        </row>
        <row r="16">
          <cell r="A16" t="str">
            <v>GVA Grimley Ltd</v>
          </cell>
          <cell r="B16" t="str">
            <v>B1 2JJ</v>
          </cell>
          <cell r="C16" t="str">
            <v>Large</v>
          </cell>
          <cell r="D16" t="str">
            <v>Rent, Rates &amp; Service Charge</v>
          </cell>
          <cell r="E16" t="str">
            <v>Accommodation</v>
          </cell>
          <cell r="F16" t="str">
            <v>Rent</v>
          </cell>
        </row>
        <row r="17">
          <cell r="A17" t="str">
            <v>Hartnell Taylor Cook</v>
          </cell>
          <cell r="B17" t="str">
            <v>BS8 3JX</v>
          </cell>
          <cell r="C17" t="str">
            <v>SME</v>
          </cell>
          <cell r="D17" t="str">
            <v>Rent, Rates &amp; Service Charge</v>
          </cell>
          <cell r="E17" t="str">
            <v>Accommodation</v>
          </cell>
          <cell r="F17" t="str">
            <v>Rent</v>
          </cell>
        </row>
        <row r="18">
          <cell r="A18" t="str">
            <v>Heriot-Watt University</v>
          </cell>
          <cell r="B18" t="str">
            <v>EH14 4AS</v>
          </cell>
          <cell r="C18" t="str">
            <v>Public sector?</v>
          </cell>
          <cell r="D18" t="str">
            <v>Data Survey</v>
          </cell>
          <cell r="E18" t="str">
            <v>Operations</v>
          </cell>
          <cell r="F18" t="str">
            <v>Research Services</v>
          </cell>
        </row>
        <row r="19">
          <cell r="A19" t="str">
            <v>Insight Direct UK Limited</v>
          </cell>
          <cell r="B19" t="str">
            <v>S9 2BU</v>
          </cell>
          <cell r="C19" t="str">
            <v>SME</v>
          </cell>
          <cell r="D19" t="str">
            <v>IT Services</v>
          </cell>
          <cell r="E19" t="str">
            <v>Information Services</v>
          </cell>
          <cell r="F19" t="str">
            <v>Support Services</v>
          </cell>
        </row>
        <row r="20">
          <cell r="A20" t="str">
            <v>intelligence Business Solutions UK Ltd</v>
          </cell>
          <cell r="B20" t="str">
            <v>EC4A 3DW</v>
          </cell>
          <cell r="C20" t="str">
            <v>SME</v>
          </cell>
          <cell r="D20" t="str">
            <v>Software</v>
          </cell>
          <cell r="E20" t="str">
            <v>Information Services</v>
          </cell>
          <cell r="F20" t="str">
            <v>Software Licence</v>
          </cell>
        </row>
        <row r="21">
          <cell r="A21" t="str">
            <v>Katoni Engineering Ltd</v>
          </cell>
          <cell r="B21" t="str">
            <v>AB15 4YE</v>
          </cell>
          <cell r="C21" t="str">
            <v>SME</v>
          </cell>
          <cell r="D21" t="str">
            <v>Project</v>
          </cell>
          <cell r="E21" t="str">
            <v>Operations</v>
          </cell>
          <cell r="F21" t="str">
            <v xml:space="preserve">Grant </v>
          </cell>
        </row>
        <row r="22">
          <cell r="A22" t="str">
            <v>KPMG Consortium</v>
          </cell>
          <cell r="B22" t="str">
            <v>E14 5GL</v>
          </cell>
          <cell r="C22" t="str">
            <v>Large</v>
          </cell>
          <cell r="D22" t="str">
            <v>Outsourced Service</v>
          </cell>
          <cell r="E22" t="str">
            <v>Regulations</v>
          </cell>
          <cell r="F22" t="str">
            <v>Secondment</v>
          </cell>
        </row>
        <row r="23">
          <cell r="A23" t="str">
            <v>Lumen Technologies UK Limited</v>
          </cell>
          <cell r="B23" t="str">
            <v>EC4M 7RB</v>
          </cell>
          <cell r="C23" t="str">
            <v>Large</v>
          </cell>
          <cell r="D23" t="str">
            <v>IT Services</v>
          </cell>
          <cell r="E23" t="str">
            <v>Information Services</v>
          </cell>
          <cell r="F23" t="str">
            <v>Support Services</v>
          </cell>
        </row>
        <row r="24">
          <cell r="A24" t="str">
            <v>Lynx Information Systems Ltd</v>
          </cell>
          <cell r="B24" t="str">
            <v>KT3 4QF</v>
          </cell>
          <cell r="C24" t="str">
            <v>SME</v>
          </cell>
          <cell r="D24" t="str">
            <v>Onshore Project</v>
          </cell>
          <cell r="E24" t="str">
            <v>Regulations</v>
          </cell>
          <cell r="F24" t="str">
            <v>Project Cost</v>
          </cell>
        </row>
        <row r="25">
          <cell r="A25" t="str">
            <v>Microsoft Limited</v>
          </cell>
          <cell r="B25" t="str">
            <v>RG1 1WG</v>
          </cell>
          <cell r="C25" t="str">
            <v>Large</v>
          </cell>
          <cell r="D25" t="str">
            <v>IT Services</v>
          </cell>
          <cell r="E25" t="str">
            <v>Information Services</v>
          </cell>
          <cell r="F25" t="str">
            <v>Support Services</v>
          </cell>
        </row>
        <row r="26">
          <cell r="A26" t="str">
            <v>Moveout Data Seismic Services Ltd</v>
          </cell>
          <cell r="B26" t="str">
            <v>HD4 6EN</v>
          </cell>
          <cell r="C26" t="str">
            <v>SME</v>
          </cell>
          <cell r="D26" t="str">
            <v>National Data Repository</v>
          </cell>
          <cell r="E26" t="str">
            <v>Support Services</v>
          </cell>
          <cell r="F26" t="str">
            <v>Project Cost</v>
          </cell>
        </row>
        <row r="27">
          <cell r="A27" t="str">
            <v>National Audit Office</v>
          </cell>
          <cell r="B27" t="str">
            <v>SW1W 9SP</v>
          </cell>
          <cell r="C27" t="str">
            <v>Public Sector</v>
          </cell>
          <cell r="D27" t="str">
            <v>Audit Fee</v>
          </cell>
          <cell r="E27" t="str">
            <v>Finance</v>
          </cell>
          <cell r="F27" t="str">
            <v>Audit Fees</v>
          </cell>
        </row>
        <row r="28">
          <cell r="A28" t="str">
            <v>NERC</v>
          </cell>
          <cell r="B28" t="str">
            <v>SN2 1FF</v>
          </cell>
          <cell r="C28" t="str">
            <v>Public Sector</v>
          </cell>
          <cell r="D28" t="str">
            <v>Data Services</v>
          </cell>
          <cell r="E28" t="str">
            <v>Operations</v>
          </cell>
          <cell r="F28" t="str">
            <v>Research Services</v>
          </cell>
        </row>
        <row r="29">
          <cell r="A29" t="str">
            <v>OGEL IT LTD</v>
          </cell>
          <cell r="B29" t="str">
            <v>SG1 2FS</v>
          </cell>
          <cell r="C29" t="str">
            <v>SME</v>
          </cell>
          <cell r="D29" t="str">
            <v>IT Services</v>
          </cell>
          <cell r="E29" t="str">
            <v>Information Services</v>
          </cell>
          <cell r="F29" t="str">
            <v>Support Services</v>
          </cell>
        </row>
        <row r="30">
          <cell r="A30" t="str">
            <v>OPRED</v>
          </cell>
          <cell r="B30" t="str">
            <v>AB10 1BJ</v>
          </cell>
          <cell r="C30" t="str">
            <v>Public Sector</v>
          </cell>
          <cell r="D30" t="str">
            <v>Offshore Safety Directive</v>
          </cell>
          <cell r="E30" t="str">
            <v>Operations</v>
          </cell>
          <cell r="F30" t="str">
            <v>Intra group fees</v>
          </cell>
        </row>
        <row r="31">
          <cell r="A31" t="str">
            <v>Oracle Corporation UK Limited</v>
          </cell>
          <cell r="B31" t="str">
            <v>RG6 1RA</v>
          </cell>
          <cell r="C31" t="str">
            <v>Large</v>
          </cell>
          <cell r="D31" t="str">
            <v>IT Services</v>
          </cell>
          <cell r="E31" t="str">
            <v>Information Services</v>
          </cell>
          <cell r="F31" t="str">
            <v>Software License</v>
          </cell>
        </row>
        <row r="32">
          <cell r="A32" t="str">
            <v>Orcadian Energy (CNS) Ltd</v>
          </cell>
          <cell r="B32" t="str">
            <v>KT6 4RH</v>
          </cell>
          <cell r="C32" t="str">
            <v>SME</v>
          </cell>
          <cell r="D32" t="str">
            <v>Project</v>
          </cell>
          <cell r="E32" t="str">
            <v>Operations</v>
          </cell>
          <cell r="F32" t="str">
            <v xml:space="preserve">Grant </v>
          </cell>
        </row>
        <row r="33">
          <cell r="A33" t="str">
            <v>Osokey Limited</v>
          </cell>
          <cell r="B33" t="str">
            <v>RG9 1AY</v>
          </cell>
          <cell r="C33" t="str">
            <v>SME</v>
          </cell>
          <cell r="D33" t="str">
            <v>National Data Repository</v>
          </cell>
          <cell r="E33" t="str">
            <v>Information Services</v>
          </cell>
          <cell r="F33" t="str">
            <v>Support Services</v>
          </cell>
        </row>
        <row r="34">
          <cell r="A34" t="str">
            <v>PricewaterhouseCoopers LLP</v>
          </cell>
          <cell r="B34" t="str">
            <v>WC2N 6RH</v>
          </cell>
          <cell r="C34" t="str">
            <v>SME</v>
          </cell>
          <cell r="D34" t="str">
            <v>Reporting</v>
          </cell>
          <cell r="E34" t="str">
            <v>Regulations</v>
          </cell>
          <cell r="F34" t="str">
            <v>Project Cost</v>
          </cell>
        </row>
        <row r="35">
          <cell r="A35" t="str">
            <v>Progressive Energy Limited</v>
          </cell>
          <cell r="B35" t="str">
            <v>GL10 3RF</v>
          </cell>
          <cell r="C35" t="str">
            <v>SME</v>
          </cell>
          <cell r="D35" t="str">
            <v>Project</v>
          </cell>
          <cell r="E35" t="str">
            <v>Operations</v>
          </cell>
          <cell r="F35" t="str">
            <v>Project Cost</v>
          </cell>
        </row>
        <row r="36">
          <cell r="A36" t="str">
            <v>Quintessa Limited</v>
          </cell>
          <cell r="B36" t="str">
            <v>RG9 1HG</v>
          </cell>
          <cell r="C36" t="str">
            <v>SME</v>
          </cell>
          <cell r="D36" t="str">
            <v>Project</v>
          </cell>
          <cell r="E36" t="str">
            <v>Operations</v>
          </cell>
          <cell r="F36" t="str">
            <v>Project Cost</v>
          </cell>
        </row>
        <row r="37">
          <cell r="A37" t="str">
            <v>Rockfield Software Limited</v>
          </cell>
          <cell r="B37" t="str">
            <v>SA1 8AS</v>
          </cell>
          <cell r="C37" t="str">
            <v>SME</v>
          </cell>
          <cell r="D37" t="str">
            <v>Project Cost</v>
          </cell>
          <cell r="E37" t="str">
            <v>Operations</v>
          </cell>
          <cell r="F37" t="str">
            <v>Project Cost</v>
          </cell>
        </row>
        <row r="38">
          <cell r="A38" t="str">
            <v>Rystad Energy Limited</v>
          </cell>
          <cell r="B38" t="str">
            <v>EC2M 4QP</v>
          </cell>
          <cell r="C38" t="str">
            <v>SME</v>
          </cell>
          <cell r="D38" t="str">
            <v>Subscription</v>
          </cell>
          <cell r="E38" t="str">
            <v>Strategy</v>
          </cell>
          <cell r="F38" t="str">
            <v>Organisational Subscription</v>
          </cell>
        </row>
        <row r="39">
          <cell r="A39" t="str">
            <v>Schlumberger Oilfield UK plc</v>
          </cell>
          <cell r="B39" t="str">
            <v>RH6 0NZ</v>
          </cell>
          <cell r="C39" t="str">
            <v>Large</v>
          </cell>
          <cell r="D39" t="str">
            <v>Data Services</v>
          </cell>
          <cell r="E39" t="str">
            <v>Operations</v>
          </cell>
          <cell r="F39" t="str">
            <v>Cloud services</v>
          </cell>
        </row>
        <row r="40">
          <cell r="A40" t="str">
            <v>Security Scorecard</v>
          </cell>
          <cell r="B40" t="str">
            <v>NY 10001</v>
          </cell>
          <cell r="C40" t="str">
            <v>SME</v>
          </cell>
          <cell r="D40" t="str">
            <v>IT Services</v>
          </cell>
          <cell r="E40" t="str">
            <v>Information Services</v>
          </cell>
          <cell r="F40" t="str">
            <v>IT Security</v>
          </cell>
        </row>
        <row r="41">
          <cell r="A41" t="str">
            <v>Space Solutions</v>
          </cell>
          <cell r="B41" t="str">
            <v>AB10 1UP</v>
          </cell>
          <cell r="C41" t="str">
            <v>SME</v>
          </cell>
          <cell r="D41" t="str">
            <v>Office Design</v>
          </cell>
          <cell r="E41" t="str">
            <v>Accommodation</v>
          </cell>
          <cell r="F41" t="str">
            <v>Design Service</v>
          </cell>
        </row>
        <row r="42">
          <cell r="A42" t="str">
            <v>Space Solutions (Scotland) Limited</v>
          </cell>
          <cell r="B42" t="str">
            <v>AB10 1UP</v>
          </cell>
          <cell r="C42" t="str">
            <v>SME</v>
          </cell>
          <cell r="D42" t="str">
            <v>Office cost</v>
          </cell>
          <cell r="E42" t="str">
            <v>Accommodation</v>
          </cell>
          <cell r="F42" t="str">
            <v>Office Move Cost</v>
          </cell>
        </row>
        <row r="43">
          <cell r="A43" t="str">
            <v>Stedan Consult Limited</v>
          </cell>
          <cell r="B43" t="str">
            <v>CM20 1YS</v>
          </cell>
          <cell r="C43" t="str">
            <v>SME</v>
          </cell>
          <cell r="D43" t="str">
            <v>IT Services</v>
          </cell>
          <cell r="E43" t="str">
            <v>Information Services</v>
          </cell>
          <cell r="F43" t="str">
            <v>Project Cost</v>
          </cell>
        </row>
        <row r="44">
          <cell r="A44" t="str">
            <v>TechFest-SetPoint</v>
          </cell>
          <cell r="B44" t="str">
            <v>AB25 2AY</v>
          </cell>
          <cell r="C44" t="str">
            <v>SME</v>
          </cell>
          <cell r="D44" t="str">
            <v>Sponsorship</v>
          </cell>
          <cell r="E44" t="str">
            <v>Operations</v>
          </cell>
          <cell r="F44" t="str">
            <v>Sponsorship for 2021 STEM</v>
          </cell>
        </row>
        <row r="45">
          <cell r="A45" t="str">
            <v>The Office of Gas and Electricity Markets</v>
          </cell>
          <cell r="C45" t="str">
            <v>Public Sector</v>
          </cell>
          <cell r="D45" t="str">
            <v>Outsourced Service</v>
          </cell>
          <cell r="E45" t="str">
            <v>Regulation</v>
          </cell>
          <cell r="F45" t="str">
            <v>Secondment</v>
          </cell>
        </row>
        <row r="46">
          <cell r="A46" t="str">
            <v>Tisski Limited</v>
          </cell>
          <cell r="B46" t="str">
            <v>CV8 2LG</v>
          </cell>
          <cell r="C46" t="str">
            <v>SME</v>
          </cell>
          <cell r="D46" t="str">
            <v>IT Services</v>
          </cell>
          <cell r="E46" t="str">
            <v>Finance</v>
          </cell>
          <cell r="F46" t="str">
            <v>Support</v>
          </cell>
        </row>
        <row r="47">
          <cell r="A47" t="str">
            <v>Trustmarque Solutions Ltd</v>
          </cell>
          <cell r="B47" t="str">
            <v>YO32 9GZ</v>
          </cell>
          <cell r="C47" t="str">
            <v>Large</v>
          </cell>
          <cell r="D47" t="str">
            <v>IT Services</v>
          </cell>
          <cell r="E47" t="str">
            <v xml:space="preserve">Information Services </v>
          </cell>
          <cell r="F47" t="str">
            <v>Software Licence</v>
          </cell>
        </row>
        <row r="48">
          <cell r="A48" t="str">
            <v>UK Onshore Geophysical Library</v>
          </cell>
          <cell r="B48" t="str">
            <v>KT3 4QF</v>
          </cell>
          <cell r="C48" t="str">
            <v>SME</v>
          </cell>
          <cell r="D48" t="str">
            <v>Data Services</v>
          </cell>
          <cell r="E48" t="str">
            <v>Regulations</v>
          </cell>
          <cell r="F48" t="str">
            <v>Research Services</v>
          </cell>
        </row>
        <row r="49">
          <cell r="A49" t="str">
            <v>Vodafone Ltd Mobile</v>
          </cell>
          <cell r="B49" t="str">
            <v>RG14 2FN</v>
          </cell>
          <cell r="C49" t="str">
            <v>Large</v>
          </cell>
          <cell r="D49" t="str">
            <v>Outsourced Service Management</v>
          </cell>
          <cell r="E49" t="str">
            <v>Information Services</v>
          </cell>
          <cell r="F49" t="str">
            <v>Devices and Services</v>
          </cell>
        </row>
        <row r="50">
          <cell r="A50" t="str">
            <v>Wood Mackenzie</v>
          </cell>
          <cell r="B50" t="str">
            <v>EH3 8BL</v>
          </cell>
          <cell r="C50" t="str">
            <v>Large</v>
          </cell>
          <cell r="D50" t="str">
            <v>Project Management</v>
          </cell>
          <cell r="E50" t="str">
            <v>Regulations</v>
          </cell>
          <cell r="F50" t="str">
            <v>Research Services</v>
          </cell>
        </row>
        <row r="51">
          <cell r="A51" t="str">
            <v>AbilityNet</v>
          </cell>
          <cell r="B51" t="str">
            <v>RG6 1WG</v>
          </cell>
          <cell r="C51" t="str">
            <v>SME</v>
          </cell>
          <cell r="D51" t="str">
            <v>Website costs</v>
          </cell>
          <cell r="E51" t="str">
            <v>Communications</v>
          </cell>
          <cell r="F51" t="str">
            <v>Document remediation</v>
          </cell>
        </row>
        <row r="52">
          <cell r="A52" t="str">
            <v>Orsted Power (UK) Limited</v>
          </cell>
          <cell r="B52" t="str">
            <v>SW1P 1WG</v>
          </cell>
          <cell r="C52" t="str">
            <v>Large</v>
          </cell>
          <cell r="D52" t="str">
            <v xml:space="preserve">Project </v>
          </cell>
          <cell r="E52" t="str">
            <v>Operations</v>
          </cell>
          <cell r="F52" t="str">
            <v xml:space="preserve">Grant </v>
          </cell>
        </row>
        <row r="53">
          <cell r="A53" t="str">
            <v>Russell Reynolds Associates Limited</v>
          </cell>
          <cell r="B53" t="str">
            <v>SW1Y 6QW</v>
          </cell>
          <cell r="C53" t="str">
            <v>Large</v>
          </cell>
          <cell r="D53" t="str">
            <v>Recruitment Services</v>
          </cell>
          <cell r="E53" t="str">
            <v>HR</v>
          </cell>
          <cell r="F53" t="str">
            <v>Recruitment Services</v>
          </cell>
        </row>
        <row r="54">
          <cell r="A54" t="str">
            <v>SpotOn Well Management Limited GBP</v>
          </cell>
          <cell r="B54" t="str">
            <v>AB11 5QX</v>
          </cell>
          <cell r="C54" t="str">
            <v>SME</v>
          </cell>
          <cell r="D54" t="str">
            <v>Project</v>
          </cell>
          <cell r="E54" t="str">
            <v>Exploration</v>
          </cell>
          <cell r="F54" t="str">
            <v>Carbon Storage Wells Risk</v>
          </cell>
        </row>
        <row r="55">
          <cell r="A55" t="str">
            <v>Ikon Science Limited</v>
          </cell>
          <cell r="B55" t="str">
            <v>KT6 4BN</v>
          </cell>
          <cell r="C55" t="str">
            <v>SME</v>
          </cell>
          <cell r="D55" t="str">
            <v>Professional services</v>
          </cell>
          <cell r="E55" t="str">
            <v>Technology</v>
          </cell>
          <cell r="F55" t="str">
            <v>Provision Rock Physics Study</v>
          </cell>
        </row>
        <row r="56">
          <cell r="A56" t="str">
            <v>BPM-Discipline UK Limited</v>
          </cell>
          <cell r="B56" t="str">
            <v>KT10 9JR</v>
          </cell>
          <cell r="C56" t="str">
            <v>SME</v>
          </cell>
          <cell r="D56" t="str">
            <v>Information Management</v>
          </cell>
          <cell r="E56" t="str">
            <v>Information Services</v>
          </cell>
          <cell r="F56" t="str">
            <v>Support Services</v>
          </cell>
        </row>
        <row r="57">
          <cell r="A57" t="str">
            <v>CBRE Managed Services Limited</v>
          </cell>
          <cell r="B57" t="str">
            <v>G72 0BN</v>
          </cell>
          <cell r="C57" t="str">
            <v>Large</v>
          </cell>
          <cell r="D57" t="str">
            <v>Rent, Rates &amp; Service Charge</v>
          </cell>
          <cell r="E57" t="str">
            <v>Accommodation</v>
          </cell>
          <cell r="F57" t="str">
            <v>Service Charge</v>
          </cell>
        </row>
        <row r="58">
          <cell r="A58" t="str">
            <v>Redfern Travel Ltd</v>
          </cell>
          <cell r="B58" t="str">
            <v>BD1 5HQ</v>
          </cell>
          <cell r="C58" t="str">
            <v>SME</v>
          </cell>
          <cell r="D58" t="str">
            <v>Monthly Company Travel</v>
          </cell>
          <cell r="E58" t="str">
            <v>Travel</v>
          </cell>
          <cell r="F58" t="str">
            <v>Monthly Company Travel</v>
          </cell>
        </row>
        <row r="59">
          <cell r="A59" t="str">
            <v>BP Exploration Operating Company Ltd</v>
          </cell>
          <cell r="B59" t="str">
            <v>MK10 1LU</v>
          </cell>
          <cell r="C59" t="str">
            <v>Not Required for Levy Rebate</v>
          </cell>
        </row>
        <row r="60">
          <cell r="A60" t="str">
            <v>Space Solutions Scotland Limited</v>
          </cell>
          <cell r="B60" t="str">
            <v>AB10 1UP</v>
          </cell>
          <cell r="C60" t="str">
            <v>SME</v>
          </cell>
          <cell r="D60" t="str">
            <v>Office cost</v>
          </cell>
          <cell r="E60" t="str">
            <v>Accommodation</v>
          </cell>
          <cell r="F60" t="str">
            <v>Office Move Cost</v>
          </cell>
        </row>
        <row r="61">
          <cell r="A61" t="str">
            <v>NTT Data Business Solutions Ltd</v>
          </cell>
          <cell r="B61" t="str">
            <v>EC4A 3DW</v>
          </cell>
          <cell r="C61" t="str">
            <v>SME</v>
          </cell>
          <cell r="D61" t="str">
            <v>IT services</v>
          </cell>
          <cell r="E61" t="str">
            <v>Information Services</v>
          </cell>
          <cell r="F61" t="str">
            <v>Software Licence</v>
          </cell>
        </row>
        <row r="62">
          <cell r="A62" t="str">
            <v>Schlumberger Oilfield UK Limited</v>
          </cell>
          <cell r="B62" t="str">
            <v>RH10 9BU</v>
          </cell>
          <cell r="C62" t="str">
            <v>Large</v>
          </cell>
          <cell r="D62" t="str">
            <v>Software Licence</v>
          </cell>
          <cell r="E62" t="str">
            <v>Information Services</v>
          </cell>
          <cell r="F62" t="str">
            <v>Software Licence</v>
          </cell>
        </row>
        <row r="63">
          <cell r="A63" t="str">
            <v>Government Property Agency</v>
          </cell>
          <cell r="B63" t="str">
            <v>B3 2PJ</v>
          </cell>
          <cell r="C63" t="str">
            <v>Govt</v>
          </cell>
          <cell r="D63" t="str">
            <v>Rent, Rates &amp; Service Charge</v>
          </cell>
          <cell r="E63" t="str">
            <v>Accommodation</v>
          </cell>
          <cell r="F63" t="str">
            <v>Rent</v>
          </cell>
        </row>
        <row r="64">
          <cell r="A64" t="str">
            <v>Gaffney Cline &amp; Associates Ltd</v>
          </cell>
          <cell r="B64" t="str">
            <v>GU9 7XX</v>
          </cell>
          <cell r="C64" t="str">
            <v>SME</v>
          </cell>
          <cell r="D64" t="str">
            <v>Project</v>
          </cell>
          <cell r="E64" t="str">
            <v>Exploration</v>
          </cell>
          <cell r="F64" t="str">
            <v>Carbon Storage Database work</v>
          </cell>
        </row>
        <row r="65">
          <cell r="A65" t="str">
            <v>Worldpay UK Limited</v>
          </cell>
          <cell r="B65" t="str">
            <v>EC4N 8AF</v>
          </cell>
          <cell r="C65" t="str">
            <v>SME</v>
          </cell>
          <cell r="D65" t="str">
            <v>Bank Charges</v>
          </cell>
          <cell r="E65" t="str">
            <v>Finance</v>
          </cell>
          <cell r="F65" t="str">
            <v>Energy Portal Fees</v>
          </cell>
        </row>
        <row r="66">
          <cell r="A66" t="str">
            <v>AshleyCarter Consultant Limited</v>
          </cell>
          <cell r="B66" t="str">
            <v>W1T 1JU</v>
          </cell>
          <cell r="C66" t="str">
            <v>SME</v>
          </cell>
          <cell r="D66" t="str">
            <v>Office cost</v>
          </cell>
          <cell r="E66" t="str">
            <v>Accommodation</v>
          </cell>
          <cell r="F66" t="str">
            <v>Accommodation Enhancements</v>
          </cell>
        </row>
        <row r="67">
          <cell r="A67" t="str">
            <v>Rockwash Geodata Ltd</v>
          </cell>
          <cell r="B67" t="str">
            <v>LL31 9NT</v>
          </cell>
          <cell r="C67" t="str">
            <v>SME</v>
          </cell>
          <cell r="D67" t="str">
            <v>Exploration Programme</v>
          </cell>
          <cell r="E67" t="str">
            <v>Operations</v>
          </cell>
          <cell r="F67" t="str">
            <v>Exploration Programme</v>
          </cell>
          <cell r="G67" t="str">
            <v>SNS Digital Cuttings Database for CO2Storage</v>
          </cell>
        </row>
        <row r="68">
          <cell r="A68" t="str">
            <v>2S Limited</v>
          </cell>
          <cell r="B68" t="str">
            <v>SE1 7TY</v>
          </cell>
          <cell r="C68" t="str">
            <v>SME</v>
          </cell>
          <cell r="D68" t="str">
            <v xml:space="preserve">Training Costs </v>
          </cell>
          <cell r="E68" t="str">
            <v>Operations &amp; Strategy</v>
          </cell>
          <cell r="F68" t="str">
            <v xml:space="preserve">Training course </v>
          </cell>
        </row>
        <row r="69">
          <cell r="A69" t="str">
            <v>Sword IT Solutions Limited</v>
          </cell>
          <cell r="B69" t="str">
            <v>TW18 4LY</v>
          </cell>
          <cell r="C69" t="str">
            <v>SME</v>
          </cell>
          <cell r="D69" t="str">
            <v>Proejct Costs</v>
          </cell>
          <cell r="E69" t="str">
            <v>Information Services</v>
          </cell>
          <cell r="F69" t="str">
            <v>Data &amp; services</v>
          </cell>
          <cell r="G69" t="str">
            <v>or Proejct cost</v>
          </cell>
        </row>
        <row r="70">
          <cell r="A70" t="str">
            <v>Xodus Group Limited</v>
          </cell>
          <cell r="B70" t="str">
            <v>AB10 1RS</v>
          </cell>
          <cell r="C70" t="str">
            <v>SME</v>
          </cell>
          <cell r="D70" t="str">
            <v>Technology Programme</v>
          </cell>
          <cell r="E70" t="str">
            <v>Operations</v>
          </cell>
          <cell r="F70" t="str">
            <v>Hydrogen Project</v>
          </cell>
        </row>
        <row r="71">
          <cell r="A71" t="str">
            <v>CCS Geops Limited</v>
          </cell>
          <cell r="B71" t="str">
            <v>AB51 5HA</v>
          </cell>
          <cell r="C71" t="str">
            <v>SME</v>
          </cell>
          <cell r="D71" t="str">
            <v>Exploration Programme</v>
          </cell>
          <cell r="E71" t="str">
            <v>Operations</v>
          </cell>
          <cell r="F71" t="str">
            <v>Seismic Project</v>
          </cell>
        </row>
        <row r="72">
          <cell r="A72" t="str">
            <v>Foster Findlay Associates Ltd</v>
          </cell>
          <cell r="B72" t="str">
            <v>NE1 2LA</v>
          </cell>
          <cell r="C72" t="str">
            <v>SME</v>
          </cell>
          <cell r="D72" t="str">
            <v>Exploration Programme</v>
          </cell>
          <cell r="E72" t="str">
            <v>Operations</v>
          </cell>
          <cell r="F72" t="str">
            <v>Calculation of High Definition Frequency Decomposition</v>
          </cell>
        </row>
        <row r="73">
          <cell r="A73" t="str">
            <v>Jones Lang LaSalle Limited</v>
          </cell>
          <cell r="B73" t="str">
            <v>W1B 5NH</v>
          </cell>
          <cell r="C73" t="str">
            <v>SME</v>
          </cell>
          <cell r="D73" t="str">
            <v>Office cost</v>
          </cell>
          <cell r="E73" t="str">
            <v>Accommodation</v>
          </cell>
          <cell r="F73" t="str">
            <v xml:space="preserve">Accomodation Costs 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66C90-5C34-45B2-BC93-9A2EFF26D63A}">
  <sheetPr>
    <pageSetUpPr fitToPage="1"/>
  </sheetPr>
  <dimension ref="A1:J38"/>
  <sheetViews>
    <sheetView tabSelected="1" topLeftCell="A8" workbookViewId="0">
      <selection activeCell="H25" sqref="H25"/>
    </sheetView>
  </sheetViews>
  <sheetFormatPr defaultRowHeight="14.5" x14ac:dyDescent="0.35"/>
  <cols>
    <col min="1" max="1" width="11.453125" bestFit="1" customWidth="1"/>
    <col min="2" max="2" width="14.54296875" bestFit="1" customWidth="1"/>
    <col min="3" max="3" width="31.7265625" bestFit="1" customWidth="1"/>
    <col min="4" max="4" width="17.26953125" customWidth="1"/>
    <col min="5" max="5" width="25.1796875" customWidth="1"/>
    <col min="6" max="6" width="26.81640625" bestFit="1" customWidth="1"/>
    <col min="7" max="7" width="20.7265625" bestFit="1" customWidth="1"/>
    <col min="8" max="8" width="29.453125" bestFit="1" customWidth="1"/>
    <col min="9" max="9" width="14.1796875" customWidth="1"/>
    <col min="10" max="10" width="13.26953125" bestFit="1" customWidth="1"/>
  </cols>
  <sheetData>
    <row r="1" spans="1:10" s="1" customFormat="1" ht="33.75" customHeight="1" x14ac:dyDescent="0.35">
      <c r="A1" s="5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7" t="s">
        <v>8</v>
      </c>
      <c r="J1" s="8" t="s">
        <v>9</v>
      </c>
    </row>
    <row r="2" spans="1:10" x14ac:dyDescent="0.35">
      <c r="A2" s="12">
        <f>B2</f>
        <v>44987</v>
      </c>
      <c r="B2" s="11">
        <f>'[1]Over £25K'!B123</f>
        <v>44987</v>
      </c>
      <c r="C2" s="3" t="str">
        <f>'[1]Over £25K'!C123</f>
        <v>AshleyCarter Consultant Limited</v>
      </c>
      <c r="D2" s="10" t="str">
        <f>VLOOKUP(C2,[1]Database!A:F,2,FALSE)</f>
        <v>W1T 1JU</v>
      </c>
      <c r="E2" s="10" t="str">
        <f>VLOOKUP(C2,[1]Database!A:F,3,FALSE)</f>
        <v>SME</v>
      </c>
      <c r="F2" s="4" t="str">
        <f>VLOOKUP(D2,[1]Database!B:G,3,FALSE)</f>
        <v>Office cost</v>
      </c>
      <c r="G2" s="4" t="str">
        <f>VLOOKUP(C2,[1]Database!A:F,5,FALSE)</f>
        <v>Accommodation</v>
      </c>
      <c r="H2" s="4" t="str">
        <f>VLOOKUP(F2,[1]Database!D:I,3,FALSE)</f>
        <v>Office Move Cost</v>
      </c>
      <c r="I2" s="9" t="str">
        <f>'[1]Over £25K'!I123</f>
        <v>P+113542</v>
      </c>
      <c r="J2" s="2">
        <f>'[1]Over £25K'!J123</f>
        <v>41488.230000000003</v>
      </c>
    </row>
    <row r="3" spans="1:10" x14ac:dyDescent="0.35">
      <c r="A3" s="12">
        <f t="shared" ref="A3:A37" si="0">B3</f>
        <v>44987</v>
      </c>
      <c r="B3" s="11">
        <f>'[1]Over £25K'!B124</f>
        <v>44987</v>
      </c>
      <c r="C3" s="3" t="str">
        <f>'[1]Over £25K'!C124</f>
        <v>Osokey Limited</v>
      </c>
      <c r="D3" s="10" t="str">
        <f>VLOOKUP(C3,[1]Database!A:F,2,FALSE)</f>
        <v>RG9 1AY</v>
      </c>
      <c r="E3" s="10" t="str">
        <f>VLOOKUP(C3,[1]Database!A:F,3,FALSE)</f>
        <v>SME</v>
      </c>
      <c r="F3" s="4" t="str">
        <f>VLOOKUP(D3,[1]Database!B:G,3,FALSE)</f>
        <v>National Data Repository</v>
      </c>
      <c r="G3" s="4" t="str">
        <f>VLOOKUP(C3,[1]Database!A:F,5,FALSE)</f>
        <v>Information Services</v>
      </c>
      <c r="H3" s="4" t="str">
        <f>VLOOKUP(C3,[1]Database!A:I,6,FALSE)</f>
        <v>Support Services</v>
      </c>
      <c r="I3" s="9" t="str">
        <f>'[1]Over £25K'!I124</f>
        <v>P+113543</v>
      </c>
      <c r="J3" s="2">
        <f>'[1]Over £25K'!J124</f>
        <v>35280</v>
      </c>
    </row>
    <row r="4" spans="1:10" x14ac:dyDescent="0.35">
      <c r="A4" s="12">
        <f t="shared" si="0"/>
        <v>44987</v>
      </c>
      <c r="B4" s="11">
        <f>'[1]Over £25K'!B125</f>
        <v>44987</v>
      </c>
      <c r="C4" s="3" t="str">
        <f>'[1]Over £25K'!C125</f>
        <v>Redfern Travel Ltd</v>
      </c>
      <c r="D4" s="10" t="str">
        <f>VLOOKUP(C4,[1]Database!A:F,2,FALSE)</f>
        <v>BD1 5HQ</v>
      </c>
      <c r="E4" s="10" t="str">
        <f>VLOOKUP(C4,[1]Database!A:F,3,FALSE)</f>
        <v>SME</v>
      </c>
      <c r="F4" s="4" t="str">
        <f>VLOOKUP(D4,[1]Database!B:G,3,FALSE)</f>
        <v>Monthly Company Travel</v>
      </c>
      <c r="G4" s="4" t="str">
        <f>VLOOKUP(C4,[1]Database!A:F,5,FALSE)</f>
        <v>Travel</v>
      </c>
      <c r="H4" s="4" t="str">
        <f>VLOOKUP(C4,[1]Database!A:I,6,FALSE)</f>
        <v>Monthly Company Travel</v>
      </c>
      <c r="I4" s="9" t="str">
        <f>'[1]Over £25K'!I125</f>
        <v>P+113538</v>
      </c>
      <c r="J4" s="2">
        <f>'[1]Over £25K'!J125</f>
        <v>27477.18</v>
      </c>
    </row>
    <row r="5" spans="1:10" x14ac:dyDescent="0.35">
      <c r="A5" s="12">
        <f t="shared" si="0"/>
        <v>44987</v>
      </c>
      <c r="B5" s="11">
        <f>'[1]Over £25K'!B126</f>
        <v>44987</v>
      </c>
      <c r="C5" s="3" t="str">
        <f>'[1]Over £25K'!C126</f>
        <v>Government Property Agency</v>
      </c>
      <c r="D5" s="10" t="str">
        <f>VLOOKUP(C5,[1]Database!A:F,2,FALSE)</f>
        <v>B3 2PJ</v>
      </c>
      <c r="E5" s="10" t="str">
        <f>VLOOKUP(C5,[1]Database!A:F,3,FALSE)</f>
        <v>Govt</v>
      </c>
      <c r="F5" s="4" t="str">
        <f>VLOOKUP(D5,[1]Database!B:G,3,FALSE)</f>
        <v>Rent, Rates &amp; Service Charge</v>
      </c>
      <c r="G5" s="4" t="str">
        <f>VLOOKUP(C5,[1]Database!A:F,5,FALSE)</f>
        <v>Accommodation</v>
      </c>
      <c r="H5" s="4" t="str">
        <f>VLOOKUP(C5,[1]Database!A:I,6,FALSE)</f>
        <v>Rent</v>
      </c>
      <c r="I5" s="9" t="str">
        <f>'[1]Over £25K'!I126</f>
        <v>P+113536</v>
      </c>
      <c r="J5" s="2">
        <f>'[1]Over £25K'!J126</f>
        <v>43890.61</v>
      </c>
    </row>
    <row r="6" spans="1:10" x14ac:dyDescent="0.35">
      <c r="A6" s="12">
        <f t="shared" si="0"/>
        <v>44994</v>
      </c>
      <c r="B6" s="11">
        <f>'[1]Over £25K'!B127</f>
        <v>44994</v>
      </c>
      <c r="C6" s="3" t="str">
        <f>'[1]Over £25K'!C127</f>
        <v>Fivium Limited</v>
      </c>
      <c r="D6" s="10" t="str">
        <f>VLOOKUP(C6,[1]Database!A:F,2,FALSE)</f>
        <v>W1F 7LD</v>
      </c>
      <c r="E6" s="10" t="str">
        <f>VLOOKUP(C6,[1]Database!A:F,3,FALSE)</f>
        <v>SME</v>
      </c>
      <c r="F6" s="4" t="str">
        <f>VLOOKUP(D6,[1]Database!B:G,3,FALSE)</f>
        <v>Energy Portal</v>
      </c>
      <c r="G6" s="4" t="str">
        <f>VLOOKUP(C6,[1]Database!A:F,5,FALSE)</f>
        <v>Information Services</v>
      </c>
      <c r="H6" s="4" t="str">
        <f>VLOOKUP(C6,[1]Database!A:I,6,FALSE)</f>
        <v>Support Services</v>
      </c>
      <c r="I6" s="9" t="str">
        <f>'[1]Over £25K'!I127</f>
        <v>P+113556</v>
      </c>
      <c r="J6" s="2">
        <f>'[1]Over £25K'!J127</f>
        <v>117621.6</v>
      </c>
    </row>
    <row r="7" spans="1:10" x14ac:dyDescent="0.35">
      <c r="A7" s="12">
        <f t="shared" si="0"/>
        <v>44994</v>
      </c>
      <c r="B7" s="11">
        <f>'[1]Over £25K'!B128</f>
        <v>44994</v>
      </c>
      <c r="C7" s="3" t="str">
        <f>'[1]Over £25K'!C128</f>
        <v>Fivium Limited</v>
      </c>
      <c r="D7" s="10" t="str">
        <f>VLOOKUP(C7,[1]Database!A:F,2,FALSE)</f>
        <v>W1F 7LD</v>
      </c>
      <c r="E7" s="10" t="str">
        <f>VLOOKUP(C7,[1]Database!A:F,3,FALSE)</f>
        <v>SME</v>
      </c>
      <c r="F7" s="4" t="str">
        <f>VLOOKUP(D7,[1]Database!B:G,3,FALSE)</f>
        <v>Energy Portal</v>
      </c>
      <c r="G7" s="4" t="str">
        <f>VLOOKUP(C7,[1]Database!A:F,5,FALSE)</f>
        <v>Information Services</v>
      </c>
      <c r="H7" s="4" t="s">
        <v>10</v>
      </c>
      <c r="I7" s="9" t="str">
        <f>'[1]Over £25K'!I128</f>
        <v>P+113561</v>
      </c>
      <c r="J7" s="2">
        <f>'[1]Over £25K'!J128</f>
        <v>58086</v>
      </c>
    </row>
    <row r="8" spans="1:10" x14ac:dyDescent="0.35">
      <c r="A8" s="12">
        <f t="shared" si="0"/>
        <v>44994</v>
      </c>
      <c r="B8" s="11">
        <f>'[1]Over £25K'!B129</f>
        <v>44994</v>
      </c>
      <c r="C8" s="3" t="str">
        <f>'[1]Over £25K'!C129</f>
        <v>Fivium Limited</v>
      </c>
      <c r="D8" s="10" t="str">
        <f>VLOOKUP(C8,[1]Database!A:F,2,FALSE)</f>
        <v>W1F 7LD</v>
      </c>
      <c r="E8" s="10" t="str">
        <f>VLOOKUP(C8,[1]Database!A:F,3,FALSE)</f>
        <v>SME</v>
      </c>
      <c r="F8" s="4" t="str">
        <f>VLOOKUP(D8,[1]Database!B:G,3,FALSE)</f>
        <v>Energy Portal</v>
      </c>
      <c r="G8" s="4" t="str">
        <f>VLOOKUP(C8,[1]Database!A:F,5,FALSE)</f>
        <v>Information Services</v>
      </c>
      <c r="H8" s="4" t="s">
        <v>10</v>
      </c>
      <c r="I8" s="9" t="str">
        <f>'[1]Over £25K'!I129</f>
        <v>P+113562</v>
      </c>
      <c r="J8" s="2">
        <f>'[1]Over £25K'!J129</f>
        <v>30441.119999999999</v>
      </c>
    </row>
    <row r="9" spans="1:10" x14ac:dyDescent="0.35">
      <c r="A9" s="12">
        <f t="shared" si="0"/>
        <v>44994</v>
      </c>
      <c r="B9" s="11">
        <f>'[1]Over £25K'!B130</f>
        <v>44994</v>
      </c>
      <c r="C9" s="3" t="str">
        <f>'[1]Over £25K'!C130</f>
        <v>Microsoft Limited</v>
      </c>
      <c r="D9" s="10" t="str">
        <f>VLOOKUP(C9,[1]Database!A:F,2,FALSE)</f>
        <v>RG1 1WG</v>
      </c>
      <c r="E9" s="10" t="str">
        <f>VLOOKUP(C9,[1]Database!A:F,3,FALSE)</f>
        <v>Large</v>
      </c>
      <c r="F9" s="4" t="str">
        <f>VLOOKUP(D9,[1]Database!B:G,3,FALSE)</f>
        <v>IT Services</v>
      </c>
      <c r="G9" s="4" t="str">
        <f>VLOOKUP(C9,[1]Database!A:F,5,FALSE)</f>
        <v>Information Services</v>
      </c>
      <c r="H9" s="4" t="str">
        <f>VLOOKUP(C9,[1]Database!A:I,6,FALSE)</f>
        <v>Support Services</v>
      </c>
      <c r="I9" s="9" t="str">
        <f>'[1]Over £25K'!I130</f>
        <v>P+113566</v>
      </c>
      <c r="J9" s="2">
        <f>'[1]Over £25K'!J130</f>
        <v>91908</v>
      </c>
    </row>
    <row r="10" spans="1:10" x14ac:dyDescent="0.35">
      <c r="A10" s="12">
        <f t="shared" si="0"/>
        <v>44994</v>
      </c>
      <c r="B10" s="11">
        <f>'[1]Over £25K'!B131</f>
        <v>44994</v>
      </c>
      <c r="C10" s="3" t="str">
        <f>'[1]Over £25K'!C131</f>
        <v>OGEL IT Ltd</v>
      </c>
      <c r="D10" s="10" t="str">
        <f>VLOOKUP(C10,[1]Database!A:F,2,FALSE)</f>
        <v>SG1 2FS</v>
      </c>
      <c r="E10" s="10" t="str">
        <f>VLOOKUP(C10,[1]Database!A:F,3,FALSE)</f>
        <v>SME</v>
      </c>
      <c r="F10" s="4" t="str">
        <f>VLOOKUP(D10,[1]Database!B:G,3,FALSE)</f>
        <v>IT Services</v>
      </c>
      <c r="G10" s="4" t="str">
        <f>VLOOKUP(C10,[1]Database!A:F,5,FALSE)</f>
        <v>Information Services</v>
      </c>
      <c r="H10" s="4" t="str">
        <f>VLOOKUP(C10,[1]Database!A:I,6,FALSE)</f>
        <v>Support Services</v>
      </c>
      <c r="I10" s="9" t="str">
        <f>'[1]Over £25K'!I131</f>
        <v>P+113574</v>
      </c>
      <c r="J10" s="2">
        <f>'[1]Over £25K'!J131</f>
        <v>64630.68</v>
      </c>
    </row>
    <row r="11" spans="1:10" x14ac:dyDescent="0.35">
      <c r="A11" s="12">
        <f t="shared" si="0"/>
        <v>44994</v>
      </c>
      <c r="B11" s="11">
        <f>'[1]Over £25K'!B132</f>
        <v>44994</v>
      </c>
      <c r="C11" s="3" t="str">
        <f>'[1]Over £25K'!C132</f>
        <v>OGEL IT Ltd</v>
      </c>
      <c r="D11" s="10" t="str">
        <f>VLOOKUP(C11,[1]Database!A:F,2,FALSE)</f>
        <v>SG1 2FS</v>
      </c>
      <c r="E11" s="10" t="str">
        <f>VLOOKUP(C11,[1]Database!A:F,3,FALSE)</f>
        <v>SME</v>
      </c>
      <c r="F11" s="4" t="str">
        <f>VLOOKUP(D11,[1]Database!B:G,3,FALSE)</f>
        <v>IT Services</v>
      </c>
      <c r="G11" s="4" t="str">
        <f>VLOOKUP(C11,[1]Database!A:F,5,FALSE)</f>
        <v>Information Services</v>
      </c>
      <c r="H11" s="4" t="str">
        <f>VLOOKUP(C11,[1]Database!A:I,6,FALSE)</f>
        <v>Support Services</v>
      </c>
      <c r="I11" s="9" t="str">
        <f>'[1]Over £25K'!I132</f>
        <v>P+113594</v>
      </c>
      <c r="J11" s="2">
        <f>'[1]Over £25K'!J132</f>
        <v>64618.68</v>
      </c>
    </row>
    <row r="12" spans="1:10" x14ac:dyDescent="0.35">
      <c r="A12" s="12">
        <f t="shared" si="0"/>
        <v>44994</v>
      </c>
      <c r="B12" s="11">
        <f>'[1]Over £25K'!B133</f>
        <v>44994</v>
      </c>
      <c r="C12" s="3" t="str">
        <f>'[1]Over £25K'!C133</f>
        <v>OGEL IT Ltd</v>
      </c>
      <c r="D12" s="10" t="str">
        <f>VLOOKUP(C12,[1]Database!A:F,2,FALSE)</f>
        <v>SG1 2FS</v>
      </c>
      <c r="E12" s="10" t="str">
        <f>VLOOKUP(C12,[1]Database!A:F,3,FALSE)</f>
        <v>SME</v>
      </c>
      <c r="F12" s="4" t="str">
        <f>VLOOKUP(D12,[1]Database!B:G,3,FALSE)</f>
        <v>IT Services</v>
      </c>
      <c r="G12" s="4" t="str">
        <f>VLOOKUP(C12,[1]Database!A:F,5,FALSE)</f>
        <v>Information Services</v>
      </c>
      <c r="H12" s="4" t="str">
        <f>VLOOKUP(C12,[1]Database!A:I,6,FALSE)</f>
        <v>Support Services</v>
      </c>
      <c r="I12" s="9" t="str">
        <f>'[1]Over £25K'!I133</f>
        <v>P+113598</v>
      </c>
      <c r="J12" s="2">
        <f>'[1]Over £25K'!J133</f>
        <v>50760</v>
      </c>
    </row>
    <row r="13" spans="1:10" x14ac:dyDescent="0.35">
      <c r="A13" s="12">
        <f t="shared" si="0"/>
        <v>44994</v>
      </c>
      <c r="B13" s="11">
        <f>'[1]Over £25K'!B134</f>
        <v>44994</v>
      </c>
      <c r="C13" s="3" t="str">
        <f>'[1]Over £25K'!C134</f>
        <v>OGEL IT Ltd</v>
      </c>
      <c r="D13" s="10" t="str">
        <f>VLOOKUP(C13,[1]Database!A:F,2,FALSE)</f>
        <v>SG1 2FS</v>
      </c>
      <c r="E13" s="10" t="str">
        <f>VLOOKUP(C13,[1]Database!A:F,3,FALSE)</f>
        <v>SME</v>
      </c>
      <c r="F13" s="4" t="str">
        <f>VLOOKUP(D13,[1]Database!B:G,3,FALSE)</f>
        <v>IT Services</v>
      </c>
      <c r="G13" s="4" t="str">
        <f>VLOOKUP(C13,[1]Database!A:F,5,FALSE)</f>
        <v>Information Services</v>
      </c>
      <c r="H13" s="4" t="str">
        <f>VLOOKUP(C13,[1]Database!A:I,6,FALSE)</f>
        <v>Support Services</v>
      </c>
      <c r="I13" s="9" t="str">
        <f>'[1]Over £25K'!I134</f>
        <v>P+113599</v>
      </c>
      <c r="J13" s="2">
        <f>'[1]Over £25K'!J134</f>
        <v>57456</v>
      </c>
    </row>
    <row r="14" spans="1:10" x14ac:dyDescent="0.35">
      <c r="A14" s="12">
        <f t="shared" si="0"/>
        <v>44994</v>
      </c>
      <c r="B14" s="11">
        <f>'[1]Over £25K'!B135</f>
        <v>44994</v>
      </c>
      <c r="C14" s="3" t="str">
        <f>'[1]Over £25K'!C135</f>
        <v>OGEL IT Ltd</v>
      </c>
      <c r="D14" s="10" t="str">
        <f>VLOOKUP(C14,[1]Database!A:F,2,FALSE)</f>
        <v>SG1 2FS</v>
      </c>
      <c r="E14" s="10" t="str">
        <f>VLOOKUP(C14,[1]Database!A:F,3,FALSE)</f>
        <v>SME</v>
      </c>
      <c r="F14" s="4" t="str">
        <f>VLOOKUP(D14,[1]Database!B:G,3,FALSE)</f>
        <v>IT Services</v>
      </c>
      <c r="G14" s="4" t="str">
        <f>VLOOKUP(C14,[1]Database!A:F,5,FALSE)</f>
        <v>Information Services</v>
      </c>
      <c r="H14" s="4" t="str">
        <f>VLOOKUP(C14,[1]Database!A:I,6,FALSE)</f>
        <v>Support Services</v>
      </c>
      <c r="I14" s="9" t="str">
        <f>'[1]Over £25K'!I135</f>
        <v>P+113601</v>
      </c>
      <c r="J14" s="2">
        <f>'[1]Over £25K'!J135</f>
        <v>64594.68</v>
      </c>
    </row>
    <row r="15" spans="1:10" x14ac:dyDescent="0.35">
      <c r="A15" s="12">
        <f t="shared" si="0"/>
        <v>44994</v>
      </c>
      <c r="B15" s="11">
        <f>'[1]Over £25K'!B136</f>
        <v>44994</v>
      </c>
      <c r="C15" s="3" t="str">
        <f>'[1]Over £25K'!C136</f>
        <v>Osokey Limited</v>
      </c>
      <c r="D15" s="10" t="str">
        <f>VLOOKUP(C15,[1]Database!A:F,2,FALSE)</f>
        <v>RG9 1AY</v>
      </c>
      <c r="E15" s="10" t="str">
        <f>VLOOKUP(C15,[1]Database!A:F,3,FALSE)</f>
        <v>SME</v>
      </c>
      <c r="F15" s="4" t="str">
        <f>VLOOKUP(D15,[1]Database!B:G,3,FALSE)</f>
        <v>National Data Repository</v>
      </c>
      <c r="G15" s="4" t="str">
        <f>VLOOKUP(C15,[1]Database!A:F,5,FALSE)</f>
        <v>Information Services</v>
      </c>
      <c r="H15" s="4" t="str">
        <f>VLOOKUP(C15,[1]Database!A:I,6,FALSE)</f>
        <v>Support Services</v>
      </c>
      <c r="I15" s="9" t="str">
        <f>'[1]Over £25K'!I136</f>
        <v>P+113560</v>
      </c>
      <c r="J15" s="2">
        <f>'[1]Over £25K'!J136</f>
        <v>119480.36</v>
      </c>
    </row>
    <row r="16" spans="1:10" x14ac:dyDescent="0.35">
      <c r="A16" s="12">
        <f t="shared" si="0"/>
        <v>44994</v>
      </c>
      <c r="B16" s="11">
        <f>'[1]Over £25K'!B137</f>
        <v>44994</v>
      </c>
      <c r="C16" s="3" t="str">
        <f>'[1]Over £25K'!C137</f>
        <v>Rockwash Geodata Ltd</v>
      </c>
      <c r="D16" s="10" t="str">
        <f>VLOOKUP(C16,[1]Database!A:F,2,FALSE)</f>
        <v>LL31 9NT</v>
      </c>
      <c r="E16" s="10" t="str">
        <f>VLOOKUP(C16,[1]Database!A:F,3,FALSE)</f>
        <v>SME</v>
      </c>
      <c r="F16" s="4" t="str">
        <f>VLOOKUP(D16,[1]Database!B:G,3,FALSE)</f>
        <v>Exploration Programme</v>
      </c>
      <c r="G16" s="4" t="str">
        <f>VLOOKUP(C16,[1]Database!A:F,5,FALSE)</f>
        <v>Operations</v>
      </c>
      <c r="H16" s="4" t="s">
        <v>11</v>
      </c>
      <c r="I16" s="9" t="str">
        <f>'[1]Over £25K'!I137</f>
        <v>P+113571</v>
      </c>
      <c r="J16" s="2">
        <f>'[1]Over £25K'!J137</f>
        <v>210000</v>
      </c>
    </row>
    <row r="17" spans="1:10" x14ac:dyDescent="0.35">
      <c r="A17" s="12">
        <f t="shared" si="0"/>
        <v>45001</v>
      </c>
      <c r="B17" s="11">
        <f>'[1]Over £25K'!B138</f>
        <v>45001</v>
      </c>
      <c r="C17" s="3" t="str">
        <f>'[1]Over £25K'!C138</f>
        <v>2S Limited</v>
      </c>
      <c r="D17" s="10" t="str">
        <f>VLOOKUP(C17,[1]Database!A:F,2,FALSE)</f>
        <v>SE1 7TY</v>
      </c>
      <c r="E17" s="10" t="str">
        <f>VLOOKUP(C17,[1]Database!A:F,3,FALSE)</f>
        <v>SME</v>
      </c>
      <c r="F17" s="4" t="str">
        <f>VLOOKUP(D17,[1]Database!B:G,3,FALSE)</f>
        <v xml:space="preserve">Training Costs </v>
      </c>
      <c r="G17" s="4" t="str">
        <f>VLOOKUP(C17,[1]Database!A:F,5,FALSE)</f>
        <v>Operations &amp; Strategy</v>
      </c>
      <c r="H17" s="4" t="str">
        <f>VLOOKUP(C17,[1]Database!A:I,6,FALSE)</f>
        <v xml:space="preserve">Training course </v>
      </c>
      <c r="I17" s="9" t="str">
        <f>'[1]Over £25K'!I138</f>
        <v>P+113608</v>
      </c>
      <c r="J17" s="2">
        <f>'[1]Over £25K'!J138</f>
        <v>25375.65</v>
      </c>
    </row>
    <row r="18" spans="1:10" x14ac:dyDescent="0.35">
      <c r="A18" s="12">
        <f t="shared" si="0"/>
        <v>45001</v>
      </c>
      <c r="B18" s="11">
        <f>'[1]Over £25K'!B139</f>
        <v>45001</v>
      </c>
      <c r="C18" s="3" t="str">
        <f>'[1]Over £25K'!C139</f>
        <v>ESRI UK Ltd</v>
      </c>
      <c r="D18" s="10" t="str">
        <f>VLOOKUP(C18,[1]Database!A:F,2,FALSE)</f>
        <v>HP21 7QD</v>
      </c>
      <c r="E18" s="10" t="str">
        <f>VLOOKUP(C18,[1]Database!A:F,3,FALSE)</f>
        <v>SME</v>
      </c>
      <c r="F18" s="4" t="str">
        <f>VLOOKUP(D18,[1]Database!B:G,3,FALSE)</f>
        <v>Software Licences</v>
      </c>
      <c r="G18" s="4" t="str">
        <f>VLOOKUP(C18,[1]Database!A:F,5,FALSE)</f>
        <v>Information Services</v>
      </c>
      <c r="H18" s="4" t="str">
        <f>VLOOKUP(F18,[1]Database!D:I,3,FALSE)</f>
        <v>Software Licences</v>
      </c>
      <c r="I18" s="9" t="str">
        <f>'[1]Over £25K'!I139</f>
        <v>P+113677</v>
      </c>
      <c r="J18" s="2">
        <f>'[1]Over £25K'!J139</f>
        <v>211200</v>
      </c>
    </row>
    <row r="19" spans="1:10" x14ac:dyDescent="0.35">
      <c r="A19" s="12">
        <f t="shared" si="0"/>
        <v>45001</v>
      </c>
      <c r="B19" s="11">
        <f>'[1]Over £25K'!B140</f>
        <v>45001</v>
      </c>
      <c r="C19" s="3" t="str">
        <f>'[1]Over £25K'!C140</f>
        <v>Fivium Limited</v>
      </c>
      <c r="D19" s="10" t="str">
        <f>VLOOKUP(C19,[1]Database!A:F,2,FALSE)</f>
        <v>W1F 7LD</v>
      </c>
      <c r="E19" s="10" t="str">
        <f>VLOOKUP(C19,[1]Database!A:F,3,FALSE)</f>
        <v>SME</v>
      </c>
      <c r="F19" s="4" t="s">
        <v>12</v>
      </c>
      <c r="G19" s="4" t="str">
        <f>VLOOKUP(C19,[1]Database!A:F,5,FALSE)</f>
        <v>Information Services</v>
      </c>
      <c r="H19" s="4" t="s">
        <v>10</v>
      </c>
      <c r="I19" s="9" t="str">
        <f>'[1]Over £25K'!I140</f>
        <v>P+113615</v>
      </c>
      <c r="J19" s="2">
        <f>'[1]Over £25K'!J140</f>
        <v>71327.600000000006</v>
      </c>
    </row>
    <row r="20" spans="1:10" x14ac:dyDescent="0.35">
      <c r="A20" s="12">
        <f t="shared" si="0"/>
        <v>45001</v>
      </c>
      <c r="B20" s="11">
        <f>'[1]Over £25K'!B141</f>
        <v>45001</v>
      </c>
      <c r="C20" s="3" t="str">
        <f>'[1]Over £25K'!C141</f>
        <v>Fivium Limited</v>
      </c>
      <c r="D20" s="10" t="str">
        <f>VLOOKUP(C20,[1]Database!A:F,2,FALSE)</f>
        <v>W1F 7LD</v>
      </c>
      <c r="E20" s="10" t="str">
        <f>VLOOKUP(C20,[1]Database!A:F,3,FALSE)</f>
        <v>SME</v>
      </c>
      <c r="F20" s="4" t="s">
        <v>12</v>
      </c>
      <c r="G20" s="4" t="str">
        <f>VLOOKUP(C20,[1]Database!A:F,5,FALSE)</f>
        <v>Information Services</v>
      </c>
      <c r="H20" s="4" t="s">
        <v>10</v>
      </c>
      <c r="I20" s="9" t="str">
        <f>'[1]Over £25K'!I141</f>
        <v>P+113616</v>
      </c>
      <c r="J20" s="2">
        <f>'[1]Over £25K'!J141</f>
        <v>65580</v>
      </c>
    </row>
    <row r="21" spans="1:10" x14ac:dyDescent="0.35">
      <c r="A21" s="12">
        <f t="shared" si="0"/>
        <v>45001</v>
      </c>
      <c r="B21" s="11">
        <f>'[1]Over £25K'!B142</f>
        <v>45001</v>
      </c>
      <c r="C21" s="3" t="str">
        <f>'[1]Over £25K'!C142</f>
        <v>Sword IT Solutions Limited</v>
      </c>
      <c r="D21" s="10" t="str">
        <f>VLOOKUP(C21,[1]Database!A:F,2,FALSE)</f>
        <v>TW18 4LY</v>
      </c>
      <c r="E21" s="10" t="str">
        <f>VLOOKUP(C21,[1]Database!A:F,3,FALSE)</f>
        <v>SME</v>
      </c>
      <c r="F21" s="4" t="str">
        <f>VLOOKUP(D21,[1]Database!B:G,3,FALSE)</f>
        <v>Proejct Costs</v>
      </c>
      <c r="G21" s="4" t="str">
        <f>VLOOKUP(C21,[1]Database!A:F,5,FALSE)</f>
        <v>Information Services</v>
      </c>
      <c r="H21" s="4" t="str">
        <f>VLOOKUP(C21,[1]Database!A:I,6,FALSE)</f>
        <v>Data &amp; services</v>
      </c>
      <c r="I21" s="9" t="str">
        <f>'[1]Over £25K'!I142</f>
        <v>P+113662</v>
      </c>
      <c r="J21" s="2">
        <f>'[1]Over £25K'!J142</f>
        <v>28800</v>
      </c>
    </row>
    <row r="22" spans="1:10" x14ac:dyDescent="0.35">
      <c r="A22" s="12">
        <f t="shared" si="0"/>
        <v>45001</v>
      </c>
      <c r="B22" s="11">
        <f>'[1]Over £25K'!B143</f>
        <v>45001</v>
      </c>
      <c r="C22" s="3" t="str">
        <f>'[1]Over £25K'!C143</f>
        <v>Wood Mackenzie</v>
      </c>
      <c r="D22" s="10" t="str">
        <f>VLOOKUP(C22,[1]Database!A:F,2,FALSE)</f>
        <v>EH3 8BL</v>
      </c>
      <c r="E22" s="10" t="str">
        <f>VLOOKUP(C22,[1]Database!A:F,3,FALSE)</f>
        <v>Large</v>
      </c>
      <c r="F22" s="4" t="str">
        <f>VLOOKUP(D22,[1]Database!B:G,3,FALSE)</f>
        <v>Project Management</v>
      </c>
      <c r="G22" s="4" t="str">
        <f>VLOOKUP(C22,[1]Database!A:F,5,FALSE)</f>
        <v>Regulations</v>
      </c>
      <c r="H22" s="4" t="str">
        <f>VLOOKUP(C22,[1]Database!A:I,6,FALSE)</f>
        <v>Research Services</v>
      </c>
      <c r="I22" s="9" t="str">
        <f>'[1]Over £25K'!I143</f>
        <v>P+113676</v>
      </c>
      <c r="J22" s="2">
        <f>'[1]Over £25K'!J143</f>
        <v>33924</v>
      </c>
    </row>
    <row r="23" spans="1:10" x14ac:dyDescent="0.35">
      <c r="A23" s="12">
        <f t="shared" si="0"/>
        <v>45001</v>
      </c>
      <c r="B23" s="11">
        <f>'[1]Over £25K'!B144</f>
        <v>45001</v>
      </c>
      <c r="C23" s="3" t="str">
        <f>'[1]Over £25K'!C144</f>
        <v>Xodus Group Limited</v>
      </c>
      <c r="D23" s="10" t="str">
        <f>VLOOKUP(C23,[1]Database!A:F,2,FALSE)</f>
        <v>AB10 1RS</v>
      </c>
      <c r="E23" s="10" t="str">
        <f>VLOOKUP(C23,[1]Database!A:F,3,FALSE)</f>
        <v>SME</v>
      </c>
      <c r="F23" s="4" t="str">
        <f>VLOOKUP(D23,[1]Database!B:G,3,FALSE)</f>
        <v>Technology Programme</v>
      </c>
      <c r="G23" s="4" t="str">
        <f>VLOOKUP(C23,[1]Database!A:F,5,FALSE)</f>
        <v>Operations</v>
      </c>
      <c r="H23" s="4" t="str">
        <f>VLOOKUP(C23,[1]Database!A:I,6,FALSE)</f>
        <v>Hydrogen Project</v>
      </c>
      <c r="I23" s="9" t="str">
        <f>'[1]Over £25K'!I144</f>
        <v>P+113650</v>
      </c>
      <c r="J23" s="2">
        <f>'[1]Over £25K'!J144</f>
        <v>29280</v>
      </c>
    </row>
    <row r="24" spans="1:10" x14ac:dyDescent="0.35">
      <c r="A24" s="12">
        <f t="shared" si="0"/>
        <v>45015</v>
      </c>
      <c r="B24" s="11">
        <f>'[1]Over £25K'!B145</f>
        <v>45015</v>
      </c>
      <c r="C24" s="3" t="str">
        <f>'[1]Over £25K'!C145</f>
        <v>NERC</v>
      </c>
      <c r="D24" s="10" t="str">
        <f>VLOOKUP(C24,[1]Database!A:F,2,FALSE)</f>
        <v>SN2 1FF</v>
      </c>
      <c r="E24" s="10" t="str">
        <f>VLOOKUP(C24,[1]Database!A:F,3,FALSE)</f>
        <v>Public Sector</v>
      </c>
      <c r="F24" s="4" t="str">
        <f>VLOOKUP(D24,[1]Database!B:G,3,FALSE)</f>
        <v>Data Services</v>
      </c>
      <c r="G24" s="4" t="str">
        <f>VLOOKUP(C24,[1]Database!A:F,5,FALSE)</f>
        <v>Operations</v>
      </c>
      <c r="H24" s="4" t="str">
        <f>VLOOKUP(C24,[1]Database!A:I,6,FALSE)</f>
        <v>Research Services</v>
      </c>
      <c r="I24" s="9" t="str">
        <f>'[1]Over £25K'!I145</f>
        <v>P+113758</v>
      </c>
      <c r="J24" s="2">
        <f>'[1]Over £25K'!J145</f>
        <v>27359.56</v>
      </c>
    </row>
    <row r="25" spans="1:10" x14ac:dyDescent="0.35">
      <c r="A25" s="12">
        <f t="shared" si="0"/>
        <v>45015</v>
      </c>
      <c r="B25" s="11">
        <f>'[1]Over £25K'!B146</f>
        <v>45015</v>
      </c>
      <c r="C25" s="3" t="str">
        <f>'[1]Over £25K'!C146</f>
        <v>AshleyCarter Consultant Limited</v>
      </c>
      <c r="D25" s="10" t="str">
        <f>VLOOKUP(C25,[1]Database!A:F,2,FALSE)</f>
        <v>W1T 1JU</v>
      </c>
      <c r="E25" s="10" t="str">
        <f>VLOOKUP(C25,[1]Database!A:F,3,FALSE)</f>
        <v>SME</v>
      </c>
      <c r="F25" s="4" t="str">
        <f>VLOOKUP(D25,[1]Database!B:G,3,FALSE)</f>
        <v>Office cost</v>
      </c>
      <c r="G25" s="4" t="str">
        <f>VLOOKUP(C25,[1]Database!A:F,5,FALSE)</f>
        <v>Accommodation</v>
      </c>
      <c r="H25" s="4" t="str">
        <f>VLOOKUP(C25,[1]Database!A:I,6,FALSE)</f>
        <v>Accommodation Enhancements</v>
      </c>
      <c r="I25" s="9" t="str">
        <f>'[1]Over £25K'!I146</f>
        <v>P+113848</v>
      </c>
      <c r="J25" s="2">
        <f>'[1]Over £25K'!J146</f>
        <v>80061.7</v>
      </c>
    </row>
    <row r="26" spans="1:10" x14ac:dyDescent="0.35">
      <c r="A26" s="12">
        <f t="shared" si="0"/>
        <v>45015</v>
      </c>
      <c r="B26" s="11">
        <f>'[1]Over £25K'!B147</f>
        <v>45015</v>
      </c>
      <c r="C26" s="3" t="str">
        <f>'[1]Over £25K'!C147</f>
        <v>CCS Geops Limited</v>
      </c>
      <c r="D26" s="10" t="str">
        <f>VLOOKUP(C26,[1]Database!A:F,2,FALSE)</f>
        <v>AB51 5HA</v>
      </c>
      <c r="E26" s="10" t="str">
        <f>VLOOKUP(C26,[1]Database!A:F,3,FALSE)</f>
        <v>SME</v>
      </c>
      <c r="F26" s="4" t="str">
        <f>VLOOKUP(D26,[1]Database!B:G,3,FALSE)</f>
        <v>Exploration Programme</v>
      </c>
      <c r="G26" s="4" t="str">
        <f>VLOOKUP(C26,[1]Database!A:F,5,FALSE)</f>
        <v>Operations</v>
      </c>
      <c r="H26" s="4" t="str">
        <f>VLOOKUP(C26,[1]Database!A:I,6,FALSE)</f>
        <v>Seismic Project</v>
      </c>
      <c r="I26" s="9" t="str">
        <f>'[1]Over £25K'!I147</f>
        <v>P+113806</v>
      </c>
      <c r="J26" s="2">
        <f>'[1]Over £25K'!J147</f>
        <v>40000</v>
      </c>
    </row>
    <row r="27" spans="1:10" x14ac:dyDescent="0.35">
      <c r="A27" s="12">
        <f t="shared" si="0"/>
        <v>45015</v>
      </c>
      <c r="B27" s="11">
        <f>'[1]Over £25K'!B148</f>
        <v>45015</v>
      </c>
      <c r="C27" s="3" t="str">
        <f>'[1]Over £25K'!C148</f>
        <v>Fivium Limited</v>
      </c>
      <c r="D27" s="10" t="str">
        <f>VLOOKUP(C27,[1]Database!A:F,2,FALSE)</f>
        <v>W1F 7LD</v>
      </c>
      <c r="E27" s="10" t="str">
        <f>VLOOKUP(C27,[1]Database!A:F,3,FALSE)</f>
        <v>SME</v>
      </c>
      <c r="F27" s="4" t="str">
        <f>VLOOKUP(D27,[1]Database!B:G,3,FALSE)</f>
        <v>Energy Portal</v>
      </c>
      <c r="G27" s="4" t="str">
        <f>VLOOKUP(C27,[1]Database!A:F,5,FALSE)</f>
        <v>Information Services</v>
      </c>
      <c r="H27" s="4" t="str">
        <f>VLOOKUP(C27,[1]Database!A:I,6,FALSE)</f>
        <v>Support Services</v>
      </c>
      <c r="I27" s="9" t="str">
        <f>'[1]Over £25K'!I148</f>
        <v>P+113817</v>
      </c>
      <c r="J27" s="2">
        <f>'[1]Over £25K'!J148</f>
        <v>75000</v>
      </c>
    </row>
    <row r="28" spans="1:10" x14ac:dyDescent="0.35">
      <c r="A28" s="12">
        <f t="shared" si="0"/>
        <v>45015</v>
      </c>
      <c r="B28" s="11">
        <f>'[1]Over £25K'!B149</f>
        <v>45015</v>
      </c>
      <c r="C28" s="3" t="str">
        <f>'[1]Over £25K'!C149</f>
        <v>Fivium Limited</v>
      </c>
      <c r="D28" s="10" t="str">
        <f>VLOOKUP(C28,[1]Database!A:F,2,FALSE)</f>
        <v>W1F 7LD</v>
      </c>
      <c r="E28" s="10" t="str">
        <f>VLOOKUP(C28,[1]Database!A:F,3,FALSE)</f>
        <v>SME</v>
      </c>
      <c r="F28" s="4" t="str">
        <f>VLOOKUP(D28,[1]Database!B:G,3,FALSE)</f>
        <v>Energy Portal</v>
      </c>
      <c r="G28" s="4" t="str">
        <f>VLOOKUP(C28,[1]Database!A:F,5,FALSE)</f>
        <v>Information Services</v>
      </c>
      <c r="H28" s="4" t="s">
        <v>10</v>
      </c>
      <c r="I28" s="9" t="str">
        <f>'[1]Over £25K'!I149</f>
        <v>P+113818</v>
      </c>
      <c r="J28" s="2">
        <f>'[1]Over £25K'!J149</f>
        <v>46577.52</v>
      </c>
    </row>
    <row r="29" spans="1:10" x14ac:dyDescent="0.35">
      <c r="A29" s="12">
        <f t="shared" si="0"/>
        <v>45015</v>
      </c>
      <c r="B29" s="11">
        <f>'[1]Over £25K'!B150</f>
        <v>45015</v>
      </c>
      <c r="C29" s="3" t="str">
        <f>'[1]Over £25K'!C150</f>
        <v>Fivium Limited</v>
      </c>
      <c r="D29" s="10" t="str">
        <f>VLOOKUP(C29,[1]Database!A:F,2,FALSE)</f>
        <v>W1F 7LD</v>
      </c>
      <c r="E29" s="10" t="str">
        <f>VLOOKUP(C29,[1]Database!A:F,3,FALSE)</f>
        <v>SME</v>
      </c>
      <c r="F29" s="4" t="str">
        <f>VLOOKUP(D29,[1]Database!B:G,3,FALSE)</f>
        <v>Energy Portal</v>
      </c>
      <c r="G29" s="4" t="str">
        <f>VLOOKUP(C29,[1]Database!A:F,5,FALSE)</f>
        <v>Information Services</v>
      </c>
      <c r="H29" s="4" t="str">
        <f>VLOOKUP(C29,[1]Database!A:I,6,FALSE)</f>
        <v>Support Services</v>
      </c>
      <c r="I29" s="9" t="str">
        <f>'[1]Over £25K'!I150</f>
        <v>P+113820</v>
      </c>
      <c r="J29" s="2">
        <f>'[1]Over £25K'!J150</f>
        <v>29854.560000000001</v>
      </c>
    </row>
    <row r="30" spans="1:10" x14ac:dyDescent="0.35">
      <c r="A30" s="12">
        <f t="shared" si="0"/>
        <v>45015</v>
      </c>
      <c r="B30" s="11">
        <f>'[1]Over £25K'!B151</f>
        <v>45015</v>
      </c>
      <c r="C30" s="3" t="str">
        <f>'[1]Over £25K'!C151</f>
        <v>Fivium Limited</v>
      </c>
      <c r="D30" s="10" t="str">
        <f>VLOOKUP(C30,[1]Database!A:F,2,FALSE)</f>
        <v>W1F 7LD</v>
      </c>
      <c r="E30" s="10" t="str">
        <f>VLOOKUP(C30,[1]Database!A:F,3,FALSE)</f>
        <v>SME</v>
      </c>
      <c r="F30" s="4" t="str">
        <f>VLOOKUP(D30,[1]Database!B:G,3,FALSE)</f>
        <v>Energy Portal</v>
      </c>
      <c r="G30" s="4" t="str">
        <f>VLOOKUP(C30,[1]Database!A:F,5,FALSE)</f>
        <v>Information Services</v>
      </c>
      <c r="H30" s="4" t="str">
        <f>VLOOKUP(F30,[1]Database!D:I,3,FALSE)</f>
        <v>Support Services</v>
      </c>
      <c r="I30" s="9" t="str">
        <f>'[1]Over £25K'!I151</f>
        <v>P+113821</v>
      </c>
      <c r="J30" s="2">
        <f>'[1]Over £25K'!J151</f>
        <v>57618</v>
      </c>
    </row>
    <row r="31" spans="1:10" x14ac:dyDescent="0.35">
      <c r="A31" s="12">
        <f t="shared" si="0"/>
        <v>45015</v>
      </c>
      <c r="B31" s="11">
        <f>'[1]Over £25K'!B152</f>
        <v>45015</v>
      </c>
      <c r="C31" s="3" t="str">
        <f>'[1]Over £25K'!C152</f>
        <v>Foster Findlay Associates Ltd</v>
      </c>
      <c r="D31" s="10" t="str">
        <f>VLOOKUP(C31,[1]Database!A:F,2,FALSE)</f>
        <v>NE1 2LA</v>
      </c>
      <c r="E31" s="10" t="str">
        <f>VLOOKUP(C31,[1]Database!A:F,3,FALSE)</f>
        <v>SME</v>
      </c>
      <c r="F31" s="4" t="str">
        <f>VLOOKUP(D31,[1]Database!B:G,3,FALSE)</f>
        <v>Exploration Programme</v>
      </c>
      <c r="G31" s="4" t="str">
        <f>VLOOKUP(C31,[1]Database!A:F,5,FALSE)</f>
        <v>Operations</v>
      </c>
      <c r="H31" s="4" t="str">
        <f>VLOOKUP(F31,[1]Database!D:I,3,FALSE)</f>
        <v>Exploration Programme</v>
      </c>
      <c r="I31" s="9" t="str">
        <f>'[1]Over £25K'!I152</f>
        <v>P+113784</v>
      </c>
      <c r="J31" s="2">
        <f>'[1]Over £25K'!J152</f>
        <v>49920</v>
      </c>
    </row>
    <row r="32" spans="1:10" x14ac:dyDescent="0.35">
      <c r="A32" s="12">
        <f t="shared" si="0"/>
        <v>45015</v>
      </c>
      <c r="B32" s="11">
        <f>'[1]Over £25K'!B153</f>
        <v>45015</v>
      </c>
      <c r="C32" s="3" t="str">
        <f>'[1]Over £25K'!C153</f>
        <v>Gaffney Cline &amp; Associates Ltd</v>
      </c>
      <c r="D32" s="10" t="str">
        <f>VLOOKUP(C32,[1]Database!A:F,2,FALSE)</f>
        <v>GU9 7XX</v>
      </c>
      <c r="E32" s="10" t="str">
        <f>VLOOKUP(C32,[1]Database!A:F,3,FALSE)</f>
        <v>SME</v>
      </c>
      <c r="F32" s="4" t="str">
        <f>VLOOKUP(D32,[1]Database!B:G,3,FALSE)</f>
        <v>Project</v>
      </c>
      <c r="G32" s="4" t="str">
        <f>VLOOKUP(C32,[1]Database!A:F,5,FALSE)</f>
        <v>Exploration</v>
      </c>
      <c r="H32" s="4" t="str">
        <f>VLOOKUP(F32,[1]Database!D:I,3,FALSE)</f>
        <v>Project Cost</v>
      </c>
      <c r="I32" s="9" t="str">
        <f>'[1]Over £25K'!I153</f>
        <v>P+113757</v>
      </c>
      <c r="J32" s="2">
        <f>'[1]Over £25K'!J153</f>
        <v>36000</v>
      </c>
    </row>
    <row r="33" spans="1:10" x14ac:dyDescent="0.35">
      <c r="A33" s="12">
        <f t="shared" si="0"/>
        <v>45015</v>
      </c>
      <c r="B33" s="11">
        <f>'[1]Over £25K'!B154</f>
        <v>45015</v>
      </c>
      <c r="C33" s="3" t="str">
        <f>'[1]Over £25K'!C154</f>
        <v>Hartnell Taylor Cook</v>
      </c>
      <c r="D33" s="10" t="str">
        <f>VLOOKUP(C33,[1]Database!A:F,2,FALSE)</f>
        <v>BS8 3JX</v>
      </c>
      <c r="E33" s="10" t="str">
        <f>VLOOKUP(C33,[1]Database!A:F,3,FALSE)</f>
        <v>SME</v>
      </c>
      <c r="F33" s="4" t="str">
        <f>VLOOKUP(D33,[1]Database!B:G,3,FALSE)</f>
        <v>Rent, Rates &amp; Service Charge</v>
      </c>
      <c r="G33" s="4" t="str">
        <f>VLOOKUP(C33,[1]Database!A:F,5,FALSE)</f>
        <v>Accommodation</v>
      </c>
      <c r="H33" s="4" t="str">
        <f>VLOOKUP(C33,[1]Database!A:I,6,FALSE)</f>
        <v>Rent</v>
      </c>
      <c r="I33" s="9" t="str">
        <f>'[1]Over £25K'!I154</f>
        <v>P+113748</v>
      </c>
      <c r="J33" s="2">
        <f>'[1]Over £25K'!J154</f>
        <v>58944.9</v>
      </c>
    </row>
    <row r="34" spans="1:10" x14ac:dyDescent="0.35">
      <c r="A34" s="12">
        <f t="shared" si="0"/>
        <v>45015</v>
      </c>
      <c r="B34" s="11">
        <f>'[1]Over £25K'!B155</f>
        <v>45015</v>
      </c>
      <c r="C34" s="3" t="str">
        <f>'[1]Over £25K'!C155</f>
        <v>Hartnell Taylor Cook</v>
      </c>
      <c r="D34" s="10" t="str">
        <f>VLOOKUP(C34,[1]Database!A:F,2,FALSE)</f>
        <v>BS8 3JX</v>
      </c>
      <c r="E34" s="10" t="str">
        <f>VLOOKUP(C34,[1]Database!A:F,3,FALSE)</f>
        <v>SME</v>
      </c>
      <c r="F34" s="4" t="str">
        <f>VLOOKUP(D34,[1]Database!B:G,3,FALSE)</f>
        <v>Rent, Rates &amp; Service Charge</v>
      </c>
      <c r="G34" s="4" t="str">
        <f>VLOOKUP(C34,[1]Database!A:F,5,FALSE)</f>
        <v>Accommodation</v>
      </c>
      <c r="H34" s="4" t="str">
        <f>VLOOKUP(C34,[1]Database!A:I,6,FALSE)</f>
        <v>Rent</v>
      </c>
      <c r="I34" s="9" t="str">
        <f>'[1]Over £25K'!I155</f>
        <v>P+113749</v>
      </c>
      <c r="J34" s="2">
        <f>'[1]Over £25K'!J155</f>
        <v>69861</v>
      </c>
    </row>
    <row r="35" spans="1:10" x14ac:dyDescent="0.35">
      <c r="A35" s="12">
        <f t="shared" si="0"/>
        <v>45015</v>
      </c>
      <c r="B35" s="11">
        <f>'[1]Over £25K'!B156</f>
        <v>45015</v>
      </c>
      <c r="C35" s="3" t="str">
        <f>'[1]Over £25K'!C156</f>
        <v>Jones Lang LaSalle Limited</v>
      </c>
      <c r="D35" s="10" t="str">
        <f>VLOOKUP(C35,[1]Database!A:F,2,FALSE)</f>
        <v>W1B 5NH</v>
      </c>
      <c r="E35" s="10" t="str">
        <f>VLOOKUP(C35,[1]Database!A:F,3,FALSE)</f>
        <v>SME</v>
      </c>
      <c r="F35" s="4" t="str">
        <f>VLOOKUP(D35,[1]Database!B:G,3,FALSE)</f>
        <v>Office cost</v>
      </c>
      <c r="G35" s="4" t="str">
        <f>VLOOKUP(C35,[1]Database!A:F,5,FALSE)</f>
        <v>Accommodation</v>
      </c>
      <c r="H35" s="4" t="str">
        <f>VLOOKUP(C35,[1]Database!A:I,6,FALSE)</f>
        <v xml:space="preserve">Accomodation Costs </v>
      </c>
      <c r="I35" s="9" t="str">
        <f>'[1]Over £25K'!I156</f>
        <v>P+113743</v>
      </c>
      <c r="J35" s="2">
        <f>'[1]Over £25K'!J156</f>
        <v>38880</v>
      </c>
    </row>
    <row r="36" spans="1:10" x14ac:dyDescent="0.35">
      <c r="A36" s="12">
        <f t="shared" si="0"/>
        <v>45015</v>
      </c>
      <c r="B36" s="11">
        <f>'[1]Over £25K'!B157</f>
        <v>45015</v>
      </c>
      <c r="C36" s="3" t="str">
        <f>'[1]Over £25K'!C157</f>
        <v>OGEL IT Ltd</v>
      </c>
      <c r="D36" s="10" t="str">
        <f>VLOOKUP(C36,[1]Database!A:F,2,FALSE)</f>
        <v>SG1 2FS</v>
      </c>
      <c r="E36" s="10" t="str">
        <f>VLOOKUP(C36,[1]Database!A:F,3,FALSE)</f>
        <v>SME</v>
      </c>
      <c r="F36" s="4" t="str">
        <f>VLOOKUP(D36,[1]Database!B:G,3,FALSE)</f>
        <v>IT Services</v>
      </c>
      <c r="G36" s="4" t="str">
        <f>VLOOKUP(C36,[1]Database!A:F,5,FALSE)</f>
        <v>Information Services</v>
      </c>
      <c r="H36" s="4" t="str">
        <f>VLOOKUP(C36,[1]Database!A:I,6,FALSE)</f>
        <v>Support Services</v>
      </c>
      <c r="I36" s="9" t="str">
        <f>'[1]Over £25K'!I157</f>
        <v>P+113775</v>
      </c>
      <c r="J36" s="2">
        <f>'[1]Over £25K'!J157</f>
        <v>61632.18</v>
      </c>
    </row>
    <row r="37" spans="1:10" x14ac:dyDescent="0.35">
      <c r="A37" s="12">
        <f t="shared" si="0"/>
        <v>45015</v>
      </c>
      <c r="B37" s="11">
        <f>'[1]Over £25K'!B158</f>
        <v>45015</v>
      </c>
      <c r="C37" s="3" t="str">
        <f>'[1]Over £25K'!C158</f>
        <v>OGEL IT Ltd</v>
      </c>
      <c r="D37" s="10" t="str">
        <f>VLOOKUP(C37,[1]Database!A:F,2,FALSE)</f>
        <v>SG1 2FS</v>
      </c>
      <c r="E37" s="10" t="str">
        <f>VLOOKUP(C37,[1]Database!A:F,3,FALSE)</f>
        <v>SME</v>
      </c>
      <c r="F37" s="4" t="str">
        <f>VLOOKUP(D37,[1]Database!B:G,3,FALSE)</f>
        <v>IT Services</v>
      </c>
      <c r="G37" s="4" t="str">
        <f>VLOOKUP(C37,[1]Database!A:F,5,FALSE)</f>
        <v>Information Services</v>
      </c>
      <c r="H37" s="4" t="str">
        <f>VLOOKUP(C37,[1]Database!A:I,6,FALSE)</f>
        <v>Support Services</v>
      </c>
      <c r="I37" s="9" t="str">
        <f>'[1]Over £25K'!I158</f>
        <v>P+113855</v>
      </c>
      <c r="J37" s="2">
        <f>'[1]Over £25K'!J158</f>
        <v>65065.08</v>
      </c>
    </row>
    <row r="38" spans="1:10" x14ac:dyDescent="0.35">
      <c r="J38" s="13">
        <f>SUM(J2:J37)</f>
        <v>2279994.89</v>
      </c>
    </row>
  </sheetData>
  <autoFilter ref="A1:J37" xr:uid="{15D41667-C524-493E-B8B3-C2AABE50D1B2}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</vt:lpstr>
      <vt:lpstr>Submission!Print_Area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Ohlenschlager (Oil &amp; Gas Authority)</dc:creator>
  <cp:lastModifiedBy>Ian Furneaux (Oil &amp; Gas Authority)</cp:lastModifiedBy>
  <cp:lastPrinted>2023-06-26T10:32:48Z</cp:lastPrinted>
  <dcterms:created xsi:type="dcterms:W3CDTF">2023-06-22T09:04:03Z</dcterms:created>
  <dcterms:modified xsi:type="dcterms:W3CDTF">2023-07-03T15:26:11Z</dcterms:modified>
</cp:coreProperties>
</file>