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 defaultThemeVersion="166925"/>
  <xr:revisionPtr revIDLastSave="0" documentId="8_{42D2C9F4-7566-4D85-AD5E-66857ADA1FFA}" xr6:coauthVersionLast="47" xr6:coauthVersionMax="47" xr10:uidLastSave="{00000000-0000-0000-0000-000000000000}"/>
  <bookViews>
    <workbookView xWindow="-110" yWindow="-110" windowWidth="19420" windowHeight="10420" xr2:uid="{6DF2FCC6-B8B5-4DC8-96D1-62D5B2D1F54D}"/>
  </bookViews>
  <sheets>
    <sheet name="Accessibl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9" i="1" l="1"/>
  <c r="AM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L7" i="1"/>
  <c r="AL8" i="1" s="1"/>
  <c r="AL9" i="1" s="1"/>
  <c r="AM7" i="1"/>
  <c r="BE6" i="1"/>
  <c r="AY6" i="1"/>
  <c r="BF6" i="1" s="1"/>
  <c r="AX6" i="1"/>
  <c r="BM6" i="1" s="1"/>
  <c r="BU6" i="1" s="1"/>
  <c r="AW6" i="1"/>
  <c r="BD6" i="1" s="1"/>
  <c r="AV6" i="1"/>
  <c r="BC6" i="1" s="1"/>
  <c r="AU6" i="1"/>
  <c r="BJ6" i="1" s="1"/>
  <c r="BR6" i="1" s="1"/>
  <c r="AT6" i="1"/>
  <c r="BI6" i="1" s="1"/>
  <c r="BQ6" i="1" s="1"/>
  <c r="AR6" i="1"/>
  <c r="AP6" i="1"/>
  <c r="AM6" i="1"/>
  <c r="AK6" i="1"/>
  <c r="AJ6" i="1"/>
  <c r="AI6" i="1"/>
  <c r="AH6" i="1"/>
  <c r="AE6" i="1"/>
  <c r="AF6" i="1" s="1"/>
  <c r="AD6" i="1"/>
  <c r="AC6" i="1"/>
  <c r="AA6" i="1"/>
  <c r="X5" i="1"/>
  <c r="W5" i="1"/>
  <c r="V5" i="1"/>
  <c r="T5" i="1"/>
  <c r="S5" i="1"/>
  <c r="R5" i="1"/>
  <c r="P5" i="1"/>
  <c r="O5" i="1"/>
  <c r="AO6" i="1" s="1"/>
  <c r="N5" i="1"/>
  <c r="AN6" i="1" s="1"/>
  <c r="V3" i="1"/>
  <c r="R3" i="1"/>
  <c r="N3" i="1"/>
  <c r="BK6" i="1" l="1"/>
  <c r="BS6" i="1" s="1"/>
  <c r="BL6" i="1"/>
  <c r="BT6" i="1" s="1"/>
  <c r="BA6" i="1"/>
  <c r="BB6" i="1"/>
  <c r="BN6" i="1"/>
  <c r="BV6" i="1" s="1"/>
</calcChain>
</file>

<file path=xl/sharedStrings.xml><?xml version="1.0" encoding="utf-8"?>
<sst xmlns="http://schemas.openxmlformats.org/spreadsheetml/2006/main" count="30" uniqueCount="27">
  <si>
    <t>Oil Reserves and Contingent Resources</t>
  </si>
  <si>
    <t>Gas Reserves and Contingent Resources</t>
  </si>
  <si>
    <t>Reserves</t>
  </si>
  <si>
    <t>Potential Additional
Resources (PARS)</t>
  </si>
  <si>
    <t>Contingent Resources</t>
  </si>
  <si>
    <t>Proved</t>
  </si>
  <si>
    <t>Probable</t>
  </si>
  <si>
    <t>Possible</t>
  </si>
  <si>
    <t>Lower</t>
  </si>
  <si>
    <t>Central</t>
  </si>
  <si>
    <t>Upper</t>
  </si>
  <si>
    <t>1C</t>
  </si>
  <si>
    <t>2C</t>
  </si>
  <si>
    <t>3C</t>
  </si>
  <si>
    <t>Oil Production</t>
  </si>
  <si>
    <t>Cumulative Oil Production to end of year</t>
  </si>
  <si>
    <t>Gross Gas Production</t>
  </si>
  <si>
    <t>Producers' Own Use</t>
  </si>
  <si>
    <t>Net Gas Production</t>
  </si>
  <si>
    <t>Cumulative Gross Gas Production to end of year</t>
  </si>
  <si>
    <t>Cumulative Net Gas Production to end of year</t>
  </si>
  <si>
    <t>Oil (million tonnes)</t>
  </si>
  <si>
    <t>Gas (bcm)</t>
  </si>
  <si>
    <t>million tonnes</t>
  </si>
  <si>
    <t>billion cubic metres</t>
  </si>
  <si>
    <t>bcm</t>
  </si>
  <si>
    <t>Cumulative Producers' Own Use (as negative)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</si>
</sst>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1" fillId="0" borderId="1" xfId="0" quotePrefix="1" applyFont="1" applyBorder="1"/>
    <xf numFmtId="0" fontId="1" fillId="0" borderId="2" xfId="0" quotePrefix="1" applyFont="1" applyBorder="1"/>
    <xf numFmtId="0" fontId="1" fillId="0" borderId="3" xfId="0" quotePrefix="1" applyFont="1" applyBorder="1"/>
    <xf numFmtId="0" fontId="1" fillId="0" borderId="0" xfId="0" applyFont="1"/>
    <xf numFmtId="0" fontId="1" fillId="0" borderId="4" xfId="0" quotePrefix="1" applyFont="1" applyBorder="1" applyAlignment="1">
      <alignment vertical="center"/>
    </xf>
    <xf numFmtId="0" fontId="1" fillId="0" borderId="5" xfId="0" quotePrefix="1" applyFont="1" applyBorder="1" applyAlignment="1">
      <alignment vertical="center"/>
    </xf>
    <xf numFmtId="0" fontId="1" fillId="0" borderId="6" xfId="0" quotePrefix="1" applyFont="1" applyBorder="1" applyAlignment="1">
      <alignment vertical="center"/>
    </xf>
    <xf numFmtId="0" fontId="1" fillId="0" borderId="0" xfId="0" quotePrefix="1" applyFont="1" applyAlignment="1">
      <alignment horizontal="center"/>
    </xf>
    <xf numFmtId="0" fontId="1" fillId="0" borderId="4" xfId="0" quotePrefix="1" applyFont="1" applyBorder="1"/>
    <xf numFmtId="0" fontId="1" fillId="0" borderId="5" xfId="0" quotePrefix="1" applyFont="1" applyBorder="1"/>
    <xf numFmtId="0" fontId="1" fillId="0" borderId="6" xfId="0" quotePrefix="1" applyFont="1" applyBorder="1"/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quotePrefix="1" applyFont="1" applyBorder="1" applyAlignment="1">
      <alignment vertical="center"/>
    </xf>
    <xf numFmtId="0" fontId="1" fillId="0" borderId="8" xfId="0" quotePrefix="1" applyFont="1" applyBorder="1" applyAlignment="1">
      <alignment vertical="center"/>
    </xf>
    <xf numFmtId="0" fontId="1" fillId="0" borderId="9" xfId="0" quotePrefix="1" applyFont="1" applyBorder="1" applyAlignment="1">
      <alignment vertical="center"/>
    </xf>
    <xf numFmtId="0" fontId="1" fillId="0" borderId="7" xfId="0" quotePrefix="1" applyFont="1" applyBorder="1"/>
    <xf numFmtId="0" fontId="1" fillId="0" borderId="8" xfId="0" quotePrefix="1" applyFont="1" applyBorder="1"/>
    <xf numFmtId="0" fontId="1" fillId="0" borderId="9" xfId="0" quotePrefix="1" applyFont="1" applyBorder="1"/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0" xfId="0" quotePrefix="1" applyFont="1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quotePrefix="1" applyAlignment="1">
      <alignment horizontal="right"/>
    </xf>
    <xf numFmtId="0" fontId="0" fillId="0" borderId="8" xfId="0" applyBorder="1"/>
    <xf numFmtId="0" fontId="0" fillId="0" borderId="8" xfId="0" quotePrefix="1" applyBorder="1"/>
    <xf numFmtId="0" fontId="1" fillId="0" borderId="8" xfId="0" quotePrefix="1" applyFont="1" applyBorder="1" applyAlignment="1">
      <alignment horizontal="center"/>
    </xf>
    <xf numFmtId="0" fontId="0" fillId="0" borderId="0" xfId="0" applyAlignment="1">
      <alignment horizontal="right"/>
    </xf>
    <xf numFmtId="3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BEB25-F434-4C00-9161-19E496CD3B0C}">
  <dimension ref="A1:BV62"/>
  <sheetViews>
    <sheetView showGridLines="0" tabSelected="1" workbookViewId="0">
      <pane xSplit="1" ySplit="6" topLeftCell="B7" activePane="bottomRight" state="frozen"/>
      <selection pane="topRight" activeCell="B1" sqref="B1"/>
      <selection pane="bottomLeft" activeCell="A5" sqref="A5"/>
      <selection pane="bottomRight" activeCell="B7" sqref="B7"/>
    </sheetView>
  </sheetViews>
  <sheetFormatPr defaultRowHeight="14.5" x14ac:dyDescent="0.35"/>
  <cols>
    <col min="1" max="1" width="5" bestFit="1" customWidth="1"/>
    <col min="2" max="2" width="7.26953125" bestFit="1" customWidth="1"/>
    <col min="3" max="3" width="9" bestFit="1" customWidth="1"/>
    <col min="4" max="4" width="8.453125" bestFit="1" customWidth="1"/>
    <col min="5" max="5" width="5.81640625" bestFit="1" customWidth="1"/>
    <col min="6" max="8" width="11.7265625" customWidth="1"/>
    <col min="9" max="9" width="5.81640625" bestFit="1" customWidth="1"/>
    <col min="10" max="11" width="8" bestFit="1" customWidth="1"/>
    <col min="12" max="12" width="8.54296875" bestFit="1" customWidth="1"/>
    <col min="13" max="13" width="1.7265625" customWidth="1"/>
    <col min="14" max="14" width="7.26953125" bestFit="1" customWidth="1"/>
    <col min="15" max="15" width="9" bestFit="1" customWidth="1"/>
    <col min="16" max="16" width="8.453125" bestFit="1" customWidth="1"/>
    <col min="17" max="17" width="5.81640625" bestFit="1" customWidth="1"/>
    <col min="18" max="20" width="12" customWidth="1"/>
    <col min="21" max="21" width="5.81640625" bestFit="1" customWidth="1"/>
    <col min="22" max="24" width="8" bestFit="1" customWidth="1"/>
    <col min="25" max="25" width="2.54296875" customWidth="1"/>
    <col min="26" max="26" width="14" bestFit="1" customWidth="1"/>
    <col min="27" max="27" width="38" bestFit="1" customWidth="1"/>
    <col min="28" max="28" width="20.1796875" bestFit="1" customWidth="1"/>
    <col min="29" max="29" width="19.1796875" bestFit="1" customWidth="1"/>
    <col min="30" max="30" width="18.453125" bestFit="1" customWidth="1"/>
    <col min="31" max="31" width="44.26953125" bestFit="1" customWidth="1"/>
    <col min="32" max="32" width="42.54296875" bestFit="1" customWidth="1"/>
    <col min="33" max="33" width="5.81640625" customWidth="1"/>
    <col min="34" max="34" width="38" customWidth="1"/>
    <col min="35" max="35" width="51.81640625" customWidth="1"/>
    <col min="36" max="36" width="53.54296875" customWidth="1"/>
    <col min="37" max="37" width="53" customWidth="1"/>
    <col min="38" max="38" width="42.453125" customWidth="1"/>
    <col min="39" max="39" width="42.54296875" customWidth="1"/>
    <col min="40" max="40" width="51.81640625" customWidth="1"/>
    <col min="41" max="41" width="53.54296875" customWidth="1"/>
    <col min="42" max="42" width="53" customWidth="1"/>
    <col min="43" max="43" width="8" bestFit="1" customWidth="1"/>
    <col min="44" max="44" width="8.7265625" bestFit="1" customWidth="1"/>
    <col min="45" max="45" width="5.81640625" customWidth="1"/>
    <col min="46" max="46" width="11.453125" customWidth="1"/>
    <col min="47" max="47" width="12.453125" customWidth="1"/>
    <col min="48" max="48" width="11.453125" customWidth="1"/>
    <col min="49" max="51" width="4" customWidth="1"/>
    <col min="52" max="52" width="5.81640625" customWidth="1"/>
    <col min="53" max="53" width="11.453125" customWidth="1"/>
    <col min="54" max="54" width="12.453125" customWidth="1"/>
    <col min="55" max="55" width="11.453125" customWidth="1"/>
    <col min="56" max="58" width="4" customWidth="1"/>
    <col min="59" max="59" width="5.81640625" customWidth="1"/>
    <col min="60" max="60" width="5.54296875" customWidth="1"/>
    <col min="61" max="61" width="11.453125" customWidth="1"/>
    <col min="62" max="62" width="12.453125" customWidth="1"/>
    <col min="63" max="63" width="11.453125" customWidth="1"/>
    <col min="64" max="66" width="5.54296875" customWidth="1"/>
    <col min="67" max="67" width="5.81640625" customWidth="1"/>
    <col min="68" max="68" width="5.54296875" customWidth="1"/>
    <col min="69" max="69" width="11.453125" customWidth="1"/>
    <col min="70" max="70" width="12.453125" customWidth="1"/>
    <col min="71" max="71" width="11.453125" customWidth="1"/>
    <col min="72" max="74" width="5.54296875" customWidth="1"/>
  </cols>
  <sheetData>
    <row r="1" spans="1:74" x14ac:dyDescent="0.35">
      <c r="E1" s="1"/>
      <c r="I1" s="1"/>
      <c r="J1" s="1"/>
      <c r="K1" s="1"/>
      <c r="L1" s="1"/>
      <c r="M1" s="1"/>
      <c r="Q1" s="1"/>
      <c r="R1" s="1"/>
      <c r="S1" s="1"/>
      <c r="T1" s="1"/>
      <c r="U1" s="1"/>
      <c r="V1" s="1"/>
      <c r="W1" s="1"/>
      <c r="X1" s="1"/>
      <c r="Y1" s="1"/>
      <c r="AG1" s="1"/>
      <c r="AH1" s="1"/>
      <c r="AI1" s="1"/>
      <c r="AJ1" s="1"/>
      <c r="AK1" s="1"/>
      <c r="AS1" s="1"/>
      <c r="AZ1" s="1"/>
      <c r="BG1" s="1"/>
      <c r="BH1" s="1"/>
      <c r="BO1" s="1"/>
      <c r="BP1" s="1"/>
    </row>
    <row r="2" spans="1:74" x14ac:dyDescent="0.35"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4"/>
      <c r="M2" s="5"/>
      <c r="N2" s="2" t="s">
        <v>1</v>
      </c>
      <c r="O2" s="3"/>
      <c r="P2" s="3"/>
      <c r="Q2" s="3"/>
      <c r="R2" s="3"/>
      <c r="S2" s="3"/>
      <c r="T2" s="3"/>
      <c r="U2" s="3"/>
      <c r="V2" s="3"/>
      <c r="W2" s="3"/>
      <c r="X2" s="4"/>
    </row>
    <row r="3" spans="1:74" ht="15" customHeight="1" x14ac:dyDescent="0.35">
      <c r="B3" s="6" t="s">
        <v>2</v>
      </c>
      <c r="C3" s="7"/>
      <c r="D3" s="8"/>
      <c r="E3" s="9"/>
      <c r="F3" s="10" t="s">
        <v>3</v>
      </c>
      <c r="G3" s="11"/>
      <c r="H3" s="12"/>
      <c r="I3" s="9"/>
      <c r="J3" s="13" t="s">
        <v>4</v>
      </c>
      <c r="K3" s="14"/>
      <c r="L3" s="15"/>
      <c r="M3" s="5"/>
      <c r="N3" s="6" t="str">
        <f>B3</f>
        <v>Reserves</v>
      </c>
      <c r="O3" s="7"/>
      <c r="P3" s="8"/>
      <c r="Q3" s="9"/>
      <c r="R3" s="10" t="str">
        <f>F3</f>
        <v>Potential Additional
Resources (PARS)</v>
      </c>
      <c r="S3" s="11"/>
      <c r="T3" s="12"/>
      <c r="U3" s="9"/>
      <c r="V3" s="13" t="str">
        <f>J3</f>
        <v>Contingent Resources</v>
      </c>
      <c r="W3" s="14"/>
      <c r="X3" s="15"/>
    </row>
    <row r="4" spans="1:74" x14ac:dyDescent="0.35">
      <c r="B4" s="16"/>
      <c r="C4" s="17"/>
      <c r="D4" s="18"/>
      <c r="E4" s="9"/>
      <c r="F4" s="19"/>
      <c r="G4" s="20"/>
      <c r="H4" s="21"/>
      <c r="I4" s="9"/>
      <c r="J4" s="22"/>
      <c r="K4" s="23"/>
      <c r="L4" s="24"/>
      <c r="M4" s="5"/>
      <c r="N4" s="16"/>
      <c r="O4" s="17"/>
      <c r="P4" s="18"/>
      <c r="Q4" s="9"/>
      <c r="R4" s="19"/>
      <c r="S4" s="20"/>
      <c r="T4" s="21"/>
      <c r="U4" s="9"/>
      <c r="V4" s="22"/>
      <c r="W4" s="23"/>
      <c r="X4" s="24"/>
    </row>
    <row r="5" spans="1:74" x14ac:dyDescent="0.35">
      <c r="B5" s="25" t="s">
        <v>5</v>
      </c>
      <c r="C5" s="26" t="s">
        <v>6</v>
      </c>
      <c r="D5" s="26" t="s">
        <v>7</v>
      </c>
      <c r="E5" s="26"/>
      <c r="F5" s="25" t="s">
        <v>8</v>
      </c>
      <c r="G5" s="25" t="s">
        <v>9</v>
      </c>
      <c r="H5" s="25" t="s">
        <v>10</v>
      </c>
      <c r="I5" s="26"/>
      <c r="J5" s="25" t="s">
        <v>11</v>
      </c>
      <c r="K5" s="26" t="s">
        <v>12</v>
      </c>
      <c r="L5" s="27" t="s">
        <v>13</v>
      </c>
      <c r="M5" s="26"/>
      <c r="N5" s="26" t="str">
        <f>B5</f>
        <v>Proved</v>
      </c>
      <c r="O5" s="26" t="str">
        <f>C5</f>
        <v>Probable</v>
      </c>
      <c r="P5" s="26" t="str">
        <f>D5</f>
        <v>Possible</v>
      </c>
      <c r="Q5" s="26"/>
      <c r="R5" s="26" t="str">
        <f>F5</f>
        <v>Lower</v>
      </c>
      <c r="S5" s="26" t="str">
        <f>G5</f>
        <v>Central</v>
      </c>
      <c r="T5" s="26" t="str">
        <f>H5</f>
        <v>Upper</v>
      </c>
      <c r="U5" s="26"/>
      <c r="V5" s="26" t="str">
        <f>J5</f>
        <v>1C</v>
      </c>
      <c r="W5" s="26" t="str">
        <f>K5</f>
        <v>2C</v>
      </c>
      <c r="X5" s="26" t="str">
        <f>L5</f>
        <v>3C</v>
      </c>
      <c r="Z5" s="26" t="s">
        <v>14</v>
      </c>
      <c r="AA5" s="25" t="s">
        <v>15</v>
      </c>
      <c r="AB5" s="25" t="s">
        <v>16</v>
      </c>
      <c r="AC5" s="25" t="s">
        <v>17</v>
      </c>
      <c r="AD5" s="25" t="s">
        <v>18</v>
      </c>
      <c r="AE5" s="25" t="s">
        <v>19</v>
      </c>
      <c r="AF5" s="25" t="s">
        <v>20</v>
      </c>
      <c r="AT5" s="28" t="s">
        <v>21</v>
      </c>
      <c r="AU5" s="28"/>
      <c r="AV5" s="28"/>
      <c r="AW5" s="28"/>
      <c r="AX5" s="28"/>
      <c r="AY5" s="28"/>
      <c r="BA5" s="29" t="s">
        <v>22</v>
      </c>
      <c r="BB5" s="28"/>
      <c r="BC5" s="28"/>
      <c r="BD5" s="28"/>
      <c r="BE5" s="28"/>
      <c r="BF5" s="28"/>
      <c r="BI5" s="28" t="s">
        <v>21</v>
      </c>
      <c r="BJ5" s="28"/>
      <c r="BK5" s="28"/>
      <c r="BL5" s="28"/>
      <c r="BM5" s="28"/>
      <c r="BN5" s="28"/>
      <c r="BQ5" s="29" t="s">
        <v>22</v>
      </c>
      <c r="BR5" s="28"/>
      <c r="BS5" s="28"/>
      <c r="BT5" s="28"/>
      <c r="BU5" s="28"/>
      <c r="BV5" s="28"/>
    </row>
    <row r="6" spans="1:74" x14ac:dyDescent="0.35">
      <c r="B6" s="2" t="s">
        <v>23</v>
      </c>
      <c r="C6" s="3"/>
      <c r="D6" s="3"/>
      <c r="E6" s="3"/>
      <c r="F6" s="3"/>
      <c r="G6" s="3"/>
      <c r="H6" s="3"/>
      <c r="I6" s="3"/>
      <c r="J6" s="3"/>
      <c r="K6" s="3"/>
      <c r="L6" s="4"/>
      <c r="M6" s="30"/>
      <c r="N6" s="2" t="s">
        <v>24</v>
      </c>
      <c r="O6" s="3"/>
      <c r="P6" s="3"/>
      <c r="Q6" s="3"/>
      <c r="R6" s="3"/>
      <c r="S6" s="3"/>
      <c r="T6" s="3"/>
      <c r="U6" s="3"/>
      <c r="V6" s="3"/>
      <c r="W6" s="3"/>
      <c r="X6" s="4"/>
      <c r="Z6" s="25" t="s">
        <v>23</v>
      </c>
      <c r="AA6" s="25" t="str">
        <f>Z6</f>
        <v>million tonnes</v>
      </c>
      <c r="AB6" s="26" t="s">
        <v>25</v>
      </c>
      <c r="AC6" s="26" t="str">
        <f>AB6</f>
        <v>bcm</v>
      </c>
      <c r="AD6" s="26" t="str">
        <f>AC6</f>
        <v>bcm</v>
      </c>
      <c r="AE6" s="26" t="str">
        <f t="shared" ref="AE6:AF6" si="0">AD6</f>
        <v>bcm</v>
      </c>
      <c r="AF6" s="26" t="str">
        <f t="shared" si="0"/>
        <v>bcm</v>
      </c>
      <c r="AH6" s="26" t="str">
        <f>AA5</f>
        <v>Cumulative Oil Production to end of year</v>
      </c>
      <c r="AI6" s="26" t="str">
        <f>B5&amp;" (Discovered Recoverable) Reserves at year end   "</f>
        <v xml:space="preserve">Proved (Discovered Recoverable) Reserves at year end   </v>
      </c>
      <c r="AJ6" s="26" t="str">
        <f>C5&amp;" (Discovered Recoverable) Reserves at year end   "</f>
        <v xml:space="preserve">Probable (Discovered Recoverable) Reserves at year end   </v>
      </c>
      <c r="AK6" s="26" t="str">
        <f>D5&amp;" (Discovered Recoverable) Reserves at year end   "</f>
        <v xml:space="preserve">Possible (Discovered Recoverable) Reserves at year end   </v>
      </c>
      <c r="AL6" s="25" t="s">
        <v>26</v>
      </c>
      <c r="AM6" s="26" t="str">
        <f>AF5</f>
        <v>Cumulative Net Gas Production to end of year</v>
      </c>
      <c r="AN6" s="26" t="str">
        <f>N5&amp;" (Discovered Recoverable) Reserves at year end   "</f>
        <v xml:space="preserve">Proved (Discovered Recoverable) Reserves at year end   </v>
      </c>
      <c r="AO6" s="26" t="str">
        <f>O5&amp;" (Discovered Recoverable) Reserves at year end   "</f>
        <v xml:space="preserve">Probable (Discovered Recoverable) Reserves at year end   </v>
      </c>
      <c r="AP6" s="26" t="str">
        <f>P5&amp;" (Discovered Recoverable) Reserves at year end   "</f>
        <v xml:space="preserve">Possible (Discovered Recoverable) Reserves at year end   </v>
      </c>
      <c r="AQ6" s="31">
        <v>2015</v>
      </c>
      <c r="AR6" s="31">
        <f>AQ6</f>
        <v>2015</v>
      </c>
      <c r="AT6" s="31" t="str">
        <f>F5&amp;" PARS"</f>
        <v>Lower PARS</v>
      </c>
      <c r="AU6" s="31" t="str">
        <f>G5&amp;" PARS"</f>
        <v>Central PARS</v>
      </c>
      <c r="AV6" s="31" t="str">
        <f>H5&amp;" PARS"</f>
        <v>Upper PARS</v>
      </c>
      <c r="AW6" s="31" t="str">
        <f>J5</f>
        <v>1C</v>
      </c>
      <c r="AX6" s="31" t="str">
        <f>K5</f>
        <v>2C</v>
      </c>
      <c r="AY6" s="31" t="str">
        <f>L5</f>
        <v>3C</v>
      </c>
      <c r="BA6" s="31" t="str">
        <f>AT6</f>
        <v>Lower PARS</v>
      </c>
      <c r="BB6" s="31" t="str">
        <f t="shared" ref="BB6:BF6" si="1">AU6</f>
        <v>Central PARS</v>
      </c>
      <c r="BC6" s="31" t="str">
        <f t="shared" si="1"/>
        <v>Upper PARS</v>
      </c>
      <c r="BD6" s="31" t="str">
        <f t="shared" si="1"/>
        <v>1C</v>
      </c>
      <c r="BE6" s="31" t="str">
        <f t="shared" si="1"/>
        <v>2C</v>
      </c>
      <c r="BF6" s="31" t="str">
        <f t="shared" si="1"/>
        <v>3C</v>
      </c>
      <c r="BI6" s="31" t="str">
        <f>AT6</f>
        <v>Lower PARS</v>
      </c>
      <c r="BJ6" s="31" t="str">
        <f t="shared" ref="BJ6:BN6" si="2">AU6</f>
        <v>Central PARS</v>
      </c>
      <c r="BK6" s="31" t="str">
        <f t="shared" si="2"/>
        <v>Upper PARS</v>
      </c>
      <c r="BL6" s="31" t="str">
        <f t="shared" si="2"/>
        <v>1C</v>
      </c>
      <c r="BM6" s="31" t="str">
        <f t="shared" si="2"/>
        <v>2C</v>
      </c>
      <c r="BN6" s="31" t="str">
        <f t="shared" si="2"/>
        <v>3C</v>
      </c>
      <c r="BQ6" s="31" t="str">
        <f>BI6</f>
        <v>Lower PARS</v>
      </c>
      <c r="BR6" s="31" t="str">
        <f t="shared" ref="BR6:BV6" si="3">BJ6</f>
        <v>Central PARS</v>
      </c>
      <c r="BS6" s="31" t="str">
        <f t="shared" si="3"/>
        <v>Upper PARS</v>
      </c>
      <c r="BT6" s="31" t="str">
        <f t="shared" si="3"/>
        <v>1C</v>
      </c>
      <c r="BU6" s="31" t="str">
        <f t="shared" si="3"/>
        <v>2C</v>
      </c>
      <c r="BV6" s="31" t="str">
        <f t="shared" si="3"/>
        <v>3C</v>
      </c>
    </row>
    <row r="7" spans="1:74" x14ac:dyDescent="0.35">
      <c r="A7">
        <v>1970</v>
      </c>
      <c r="Z7" s="32">
        <v>0.156</v>
      </c>
      <c r="AA7" s="32">
        <v>22.900362780329996</v>
      </c>
      <c r="AB7" s="32">
        <v>10.949644502233353</v>
      </c>
      <c r="AC7" s="32">
        <v>0.10730651612188602</v>
      </c>
      <c r="AD7" s="32">
        <v>10.842337986111467</v>
      </c>
      <c r="AE7" s="32">
        <v>24.803217502233352</v>
      </c>
      <c r="AF7" s="32">
        <v>24.560145970711467</v>
      </c>
      <c r="AH7" s="32">
        <v>22.900362780329996</v>
      </c>
      <c r="AL7" s="32">
        <f>-AC7</f>
        <v>-0.10730651612188602</v>
      </c>
      <c r="AM7" s="32">
        <f>AF7</f>
        <v>24.560145970711467</v>
      </c>
      <c r="BI7" s="27"/>
    </row>
    <row r="8" spans="1:74" x14ac:dyDescent="0.35">
      <c r="A8">
        <f>A7+1</f>
        <v>1971</v>
      </c>
      <c r="Z8" s="32">
        <v>0.21199999999999999</v>
      </c>
      <c r="AA8" s="32">
        <v>23.112362780329995</v>
      </c>
      <c r="AB8" s="32">
        <v>18.19629755898314</v>
      </c>
      <c r="AC8" s="32">
        <v>0.1783237160780331</v>
      </c>
      <c r="AD8" s="32">
        <v>18.017973842905107</v>
      </c>
      <c r="AE8" s="32">
        <v>42.999515061216492</v>
      </c>
      <c r="AF8" s="32">
        <v>42.578119813616574</v>
      </c>
      <c r="AH8" s="32">
        <v>23.112362780329995</v>
      </c>
      <c r="AL8" s="32">
        <f>AL7-AC8</f>
        <v>-0.28563023219991912</v>
      </c>
      <c r="AM8" s="32">
        <f>AF8</f>
        <v>42.578119813616574</v>
      </c>
      <c r="BI8" s="27"/>
    </row>
    <row r="9" spans="1:74" x14ac:dyDescent="0.35">
      <c r="A9">
        <f t="shared" ref="A9:A60" si="4">A8+1</f>
        <v>1972</v>
      </c>
      <c r="Z9" s="32">
        <v>0.33300000000000002</v>
      </c>
      <c r="AA9" s="32">
        <v>23.445362780329994</v>
      </c>
      <c r="AB9" s="32">
        <v>26.255886755595046</v>
      </c>
      <c r="AC9" s="32">
        <v>0.2573076902048328</v>
      </c>
      <c r="AD9" s="32">
        <v>25.998579065390214</v>
      </c>
      <c r="AE9" s="32">
        <v>69.255401816811542</v>
      </c>
      <c r="AF9" s="32">
        <v>68.576698879006784</v>
      </c>
      <c r="AH9" s="32">
        <v>23.445362780329994</v>
      </c>
      <c r="AL9" s="32">
        <f t="shared" ref="AL9" si="5">AL8-AC9</f>
        <v>-0.54293792240475192</v>
      </c>
      <c r="AM9" s="32">
        <f t="shared" ref="AM9" si="6">AF9</f>
        <v>68.576698879006784</v>
      </c>
      <c r="BI9" s="27"/>
    </row>
    <row r="10" spans="1:74" x14ac:dyDescent="0.35">
      <c r="A10">
        <f t="shared" si="4"/>
        <v>1973</v>
      </c>
      <c r="B10" s="32">
        <v>895</v>
      </c>
      <c r="C10" s="32">
        <v>1290</v>
      </c>
      <c r="D10" s="32">
        <v>1550</v>
      </c>
      <c r="E10" s="33"/>
      <c r="F10" s="33"/>
      <c r="G10" s="33"/>
      <c r="H10" s="33"/>
      <c r="I10" s="33"/>
      <c r="J10" s="33"/>
      <c r="K10" s="33"/>
      <c r="N10" s="32">
        <v>787</v>
      </c>
      <c r="O10" s="32">
        <v>988</v>
      </c>
      <c r="P10" s="32">
        <v>1175</v>
      </c>
      <c r="Q10" s="33"/>
      <c r="R10" s="33"/>
      <c r="S10" s="33"/>
      <c r="T10" s="33"/>
      <c r="U10" s="33"/>
      <c r="V10" s="33"/>
      <c r="W10" s="33"/>
      <c r="Z10" s="32">
        <v>0.372</v>
      </c>
      <c r="AA10" s="32">
        <v>23.817362780329994</v>
      </c>
      <c r="AB10" s="32">
        <v>28.507453811065094</v>
      </c>
      <c r="AC10" s="32">
        <v>0.27937304734843948</v>
      </c>
      <c r="AD10" s="32">
        <v>28.228080763716655</v>
      </c>
      <c r="AE10" s="32">
        <v>97.762855627876633</v>
      </c>
      <c r="AF10" s="32">
        <v>96.804779642723446</v>
      </c>
      <c r="AH10" s="32">
        <v>23.817362780329994</v>
      </c>
      <c r="AI10" s="32">
        <v>895</v>
      </c>
      <c r="AJ10" s="32">
        <v>395</v>
      </c>
      <c r="AK10" s="32">
        <v>260</v>
      </c>
      <c r="AL10" s="32">
        <v>-0.8223109697531914</v>
      </c>
      <c r="AM10" s="32">
        <v>96.804779642723446</v>
      </c>
      <c r="AN10" s="32">
        <v>787</v>
      </c>
      <c r="AO10" s="32">
        <v>201</v>
      </c>
      <c r="AP10" s="32">
        <v>187</v>
      </c>
      <c r="AQ10" s="32">
        <v>0</v>
      </c>
      <c r="AR10" s="32">
        <v>0</v>
      </c>
      <c r="BI10" s="27"/>
    </row>
    <row r="11" spans="1:74" x14ac:dyDescent="0.35">
      <c r="A11">
        <f t="shared" si="4"/>
        <v>1974</v>
      </c>
      <c r="B11" s="32">
        <v>1060</v>
      </c>
      <c r="C11" s="32">
        <v>1365</v>
      </c>
      <c r="D11" s="32">
        <v>1800</v>
      </c>
      <c r="E11" s="33"/>
      <c r="F11" s="33"/>
      <c r="G11" s="33"/>
      <c r="H11" s="33"/>
      <c r="I11" s="33"/>
      <c r="J11" s="33"/>
      <c r="K11" s="33"/>
      <c r="N11" s="32">
        <v>762</v>
      </c>
      <c r="O11" s="32">
        <v>1031</v>
      </c>
      <c r="P11" s="32">
        <v>1258</v>
      </c>
      <c r="Q11" s="33"/>
      <c r="R11" s="33"/>
      <c r="S11" s="33"/>
      <c r="T11" s="33"/>
      <c r="U11" s="33"/>
      <c r="V11" s="33"/>
      <c r="W11" s="33"/>
      <c r="Z11" s="32">
        <v>0.41</v>
      </c>
      <c r="AA11" s="32">
        <v>24.227362780329994</v>
      </c>
      <c r="AB11" s="32">
        <v>34.380603959094188</v>
      </c>
      <c r="AC11" s="32">
        <v>0.33692991879912171</v>
      </c>
      <c r="AD11" s="32">
        <v>34.043674040295066</v>
      </c>
      <c r="AE11" s="32">
        <v>132.14345958697083</v>
      </c>
      <c r="AF11" s="32">
        <v>130.8484536830185</v>
      </c>
      <c r="AH11" s="32">
        <v>24.227362780329994</v>
      </c>
      <c r="AI11" s="32">
        <v>1060</v>
      </c>
      <c r="AJ11" s="32">
        <v>305</v>
      </c>
      <c r="AK11" s="32">
        <v>435</v>
      </c>
      <c r="AL11" s="32">
        <v>-1.1592408885523131</v>
      </c>
      <c r="AM11" s="32">
        <v>130.8484536830185</v>
      </c>
      <c r="AN11" s="32">
        <v>762</v>
      </c>
      <c r="AO11" s="32">
        <v>269</v>
      </c>
      <c r="AP11" s="32">
        <v>227</v>
      </c>
      <c r="AQ11" s="32">
        <v>0</v>
      </c>
      <c r="AR11" s="32">
        <v>0</v>
      </c>
      <c r="BI11" s="27"/>
    </row>
    <row r="12" spans="1:74" x14ac:dyDescent="0.35">
      <c r="A12">
        <f t="shared" si="4"/>
        <v>1975</v>
      </c>
      <c r="B12" s="32">
        <v>1350</v>
      </c>
      <c r="C12" s="32">
        <v>1930</v>
      </c>
      <c r="D12" s="32">
        <v>2290</v>
      </c>
      <c r="E12" s="33"/>
      <c r="F12" s="33"/>
      <c r="G12" s="33"/>
      <c r="H12" s="33"/>
      <c r="I12" s="33"/>
      <c r="J12" s="33"/>
      <c r="K12" s="33"/>
      <c r="N12" s="32">
        <v>815</v>
      </c>
      <c r="O12" s="32">
        <v>1140</v>
      </c>
      <c r="P12" s="32">
        <v>1430</v>
      </c>
      <c r="Q12" s="33"/>
      <c r="R12" s="33"/>
      <c r="S12" s="33"/>
      <c r="T12" s="33"/>
      <c r="U12" s="33"/>
      <c r="V12" s="33"/>
      <c r="W12" s="33"/>
      <c r="Z12" s="32">
        <v>1.5640000000000001</v>
      </c>
      <c r="AA12" s="32">
        <v>25.791362780329994</v>
      </c>
      <c r="AB12" s="32">
        <v>35.800628291892515</v>
      </c>
      <c r="AC12" s="32">
        <v>0.35084615726054835</v>
      </c>
      <c r="AD12" s="32">
        <v>35.449782134631967</v>
      </c>
      <c r="AE12" s="32">
        <v>167.94408787886334</v>
      </c>
      <c r="AF12" s="32">
        <v>166.29823581765046</v>
      </c>
      <c r="AH12" s="32">
        <v>25.791362780329994</v>
      </c>
      <c r="AI12" s="32">
        <v>1350</v>
      </c>
      <c r="AJ12" s="32">
        <v>580</v>
      </c>
      <c r="AK12" s="32">
        <v>360</v>
      </c>
      <c r="AL12" s="32">
        <v>-1.5100870458128615</v>
      </c>
      <c r="AM12" s="32">
        <v>166.29823581765046</v>
      </c>
      <c r="AN12" s="32">
        <v>815</v>
      </c>
      <c r="AO12" s="32">
        <v>325</v>
      </c>
      <c r="AP12" s="32">
        <v>290</v>
      </c>
      <c r="AQ12" s="32">
        <v>0</v>
      </c>
      <c r="AR12" s="32">
        <v>0</v>
      </c>
      <c r="BI12" s="27"/>
    </row>
    <row r="13" spans="1:74" x14ac:dyDescent="0.35">
      <c r="A13">
        <f t="shared" si="4"/>
        <v>1976</v>
      </c>
      <c r="B13" s="32">
        <v>1380</v>
      </c>
      <c r="C13" s="32">
        <v>1950</v>
      </c>
      <c r="D13" s="32">
        <v>2500</v>
      </c>
      <c r="E13" s="33"/>
      <c r="F13" s="33"/>
      <c r="G13" s="33"/>
      <c r="H13" s="33"/>
      <c r="I13" s="33"/>
      <c r="J13" s="33"/>
      <c r="K13" s="33"/>
      <c r="N13" s="32">
        <v>809</v>
      </c>
      <c r="O13" s="32">
        <v>1081</v>
      </c>
      <c r="P13" s="32">
        <v>1443</v>
      </c>
      <c r="Q13" s="33"/>
      <c r="R13" s="33"/>
      <c r="S13" s="33"/>
      <c r="T13" s="33"/>
      <c r="U13" s="33"/>
      <c r="V13" s="33"/>
      <c r="W13" s="33"/>
      <c r="Z13" s="32">
        <v>12.169</v>
      </c>
      <c r="AA13" s="32">
        <v>37.960362780329994</v>
      </c>
      <c r="AB13" s="32">
        <v>37.91263604218328</v>
      </c>
      <c r="AC13" s="32">
        <v>0.37154383321339424</v>
      </c>
      <c r="AD13" s="32">
        <v>37.541092208969886</v>
      </c>
      <c r="AE13" s="32">
        <v>205.85672392104664</v>
      </c>
      <c r="AF13" s="32">
        <v>203.83932802662036</v>
      </c>
      <c r="AH13" s="32">
        <v>37.960362780329994</v>
      </c>
      <c r="AI13" s="32">
        <v>1380</v>
      </c>
      <c r="AJ13" s="32">
        <v>570</v>
      </c>
      <c r="AK13" s="32">
        <v>550</v>
      </c>
      <c r="AL13" s="32">
        <v>-1.8816308790262557</v>
      </c>
      <c r="AM13" s="32">
        <v>203.83932802662036</v>
      </c>
      <c r="AN13" s="32">
        <v>809</v>
      </c>
      <c r="AO13" s="32">
        <v>272</v>
      </c>
      <c r="AP13" s="32">
        <v>362</v>
      </c>
      <c r="AQ13" s="32">
        <v>0</v>
      </c>
      <c r="AR13" s="32">
        <v>0</v>
      </c>
      <c r="BI13" s="27"/>
    </row>
    <row r="14" spans="1:74" x14ac:dyDescent="0.35">
      <c r="A14">
        <f t="shared" si="4"/>
        <v>1977</v>
      </c>
      <c r="B14" s="32">
        <v>1405</v>
      </c>
      <c r="C14" s="32">
        <v>2030</v>
      </c>
      <c r="D14" s="32">
        <v>2620</v>
      </c>
      <c r="E14" s="33"/>
      <c r="F14" s="33"/>
      <c r="G14" s="33"/>
      <c r="H14" s="33"/>
      <c r="I14" s="33"/>
      <c r="J14" s="33"/>
      <c r="K14" s="33"/>
      <c r="N14" s="32">
        <v>744</v>
      </c>
      <c r="O14" s="32">
        <v>1098</v>
      </c>
      <c r="P14" s="32">
        <v>1546</v>
      </c>
      <c r="Q14" s="33"/>
      <c r="R14" s="33"/>
      <c r="S14" s="33"/>
      <c r="T14" s="33"/>
      <c r="U14" s="33"/>
      <c r="V14" s="33"/>
      <c r="W14" s="33"/>
      <c r="Z14" s="32">
        <v>38.265000000000001</v>
      </c>
      <c r="AA14" s="32">
        <v>76.225362780329988</v>
      </c>
      <c r="AB14" s="32">
        <v>39.61294127588409</v>
      </c>
      <c r="AC14" s="32">
        <v>0.38820682450366206</v>
      </c>
      <c r="AD14" s="32">
        <v>39.224734451380428</v>
      </c>
      <c r="AE14" s="32">
        <v>245.46966519693072</v>
      </c>
      <c r="AF14" s="32">
        <v>243.06406247800078</v>
      </c>
      <c r="AH14" s="32">
        <v>76.225362780329988</v>
      </c>
      <c r="AI14" s="32">
        <v>1405</v>
      </c>
      <c r="AJ14" s="32">
        <v>625</v>
      </c>
      <c r="AK14" s="32">
        <v>590</v>
      </c>
      <c r="AL14" s="32">
        <v>-2.2698377035299178</v>
      </c>
      <c r="AM14" s="32">
        <v>243.06406247800078</v>
      </c>
      <c r="AN14" s="32">
        <v>744</v>
      </c>
      <c r="AO14" s="32">
        <v>354</v>
      </c>
      <c r="AP14" s="32">
        <v>448</v>
      </c>
      <c r="AQ14" s="32">
        <v>0</v>
      </c>
      <c r="AR14" s="32">
        <v>0</v>
      </c>
      <c r="BI14" s="27"/>
    </row>
    <row r="15" spans="1:74" x14ac:dyDescent="0.35">
      <c r="A15">
        <f t="shared" si="4"/>
        <v>1978</v>
      </c>
      <c r="B15" s="32">
        <v>1397</v>
      </c>
      <c r="C15" s="32">
        <v>1906</v>
      </c>
      <c r="D15" s="32">
        <v>2511</v>
      </c>
      <c r="E15" s="33"/>
      <c r="F15" s="33"/>
      <c r="G15" s="33"/>
      <c r="H15" s="33"/>
      <c r="I15" s="33"/>
      <c r="J15" s="33"/>
      <c r="K15" s="33"/>
      <c r="N15" s="32">
        <v>706</v>
      </c>
      <c r="O15" s="32">
        <v>1032</v>
      </c>
      <c r="P15" s="32">
        <v>1480</v>
      </c>
      <c r="Q15" s="33"/>
      <c r="R15" s="33"/>
      <c r="S15" s="33"/>
      <c r="T15" s="33"/>
      <c r="U15" s="33"/>
      <c r="V15" s="33"/>
      <c r="W15" s="33"/>
      <c r="Z15" s="32">
        <v>54.006</v>
      </c>
      <c r="AA15" s="32">
        <v>130.23136278032999</v>
      </c>
      <c r="AB15" s="32">
        <v>37.933570517449759</v>
      </c>
      <c r="AC15" s="32">
        <v>0.37174899107100856</v>
      </c>
      <c r="AD15" s="32">
        <v>37.56182152637875</v>
      </c>
      <c r="AE15" s="32">
        <v>283.40323571438046</v>
      </c>
      <c r="AF15" s="32">
        <v>280.62588400437954</v>
      </c>
      <c r="AH15" s="32">
        <v>130.23136278032999</v>
      </c>
      <c r="AI15" s="32">
        <v>1397</v>
      </c>
      <c r="AJ15" s="32">
        <v>509</v>
      </c>
      <c r="AK15" s="32">
        <v>605</v>
      </c>
      <c r="AL15" s="32">
        <v>-2.6415866946009263</v>
      </c>
      <c r="AM15" s="32">
        <v>280.62588400437954</v>
      </c>
      <c r="AN15" s="32">
        <v>706</v>
      </c>
      <c r="AO15" s="32">
        <v>326</v>
      </c>
      <c r="AP15" s="32">
        <v>448</v>
      </c>
      <c r="AQ15" s="32">
        <v>0</v>
      </c>
      <c r="AR15" s="32">
        <v>0</v>
      </c>
      <c r="BI15" s="27"/>
    </row>
    <row r="16" spans="1:74" x14ac:dyDescent="0.35">
      <c r="A16">
        <f t="shared" si="4"/>
        <v>1979</v>
      </c>
      <c r="B16" s="32">
        <v>1200</v>
      </c>
      <c r="C16" s="32">
        <v>1825</v>
      </c>
      <c r="D16" s="32">
        <v>2400</v>
      </c>
      <c r="E16" s="33"/>
      <c r="F16" s="33"/>
      <c r="G16" s="33"/>
      <c r="H16" s="33"/>
      <c r="I16" s="33"/>
      <c r="J16" s="33"/>
      <c r="K16" s="33"/>
      <c r="N16" s="32">
        <v>754</v>
      </c>
      <c r="O16" s="32">
        <v>1077</v>
      </c>
      <c r="P16" s="32">
        <v>1513</v>
      </c>
      <c r="Q16" s="33"/>
      <c r="R16" s="33"/>
      <c r="S16" s="33"/>
      <c r="T16" s="33"/>
      <c r="U16" s="33"/>
      <c r="V16" s="33"/>
      <c r="W16" s="33"/>
      <c r="Z16" s="32">
        <v>77.748000000000005</v>
      </c>
      <c r="AA16" s="32">
        <v>207.97936278033001</v>
      </c>
      <c r="AB16" s="32">
        <v>38.304566374050637</v>
      </c>
      <c r="AC16" s="32">
        <v>0.37538475046569886</v>
      </c>
      <c r="AD16" s="32">
        <v>37.929181623584938</v>
      </c>
      <c r="AE16" s="32">
        <v>321.70780208843109</v>
      </c>
      <c r="AF16" s="32">
        <v>318.5550656279645</v>
      </c>
      <c r="AH16" s="32">
        <v>207.97936278033001</v>
      </c>
      <c r="AI16" s="32">
        <v>1200</v>
      </c>
      <c r="AJ16" s="32">
        <v>625</v>
      </c>
      <c r="AK16" s="32">
        <v>575</v>
      </c>
      <c r="AL16" s="32">
        <v>-3.0169714450666252</v>
      </c>
      <c r="AM16" s="32">
        <v>318.5550656279645</v>
      </c>
      <c r="AN16" s="32">
        <v>754</v>
      </c>
      <c r="AO16" s="32">
        <v>323</v>
      </c>
      <c r="AP16" s="32">
        <v>436</v>
      </c>
      <c r="AQ16" s="32">
        <v>0</v>
      </c>
      <c r="AR16" s="32">
        <v>0</v>
      </c>
      <c r="BI16" s="27"/>
    </row>
    <row r="17" spans="1:74" x14ac:dyDescent="0.35">
      <c r="A17">
        <f t="shared" si="4"/>
        <v>1980</v>
      </c>
      <c r="B17" s="32">
        <v>1125</v>
      </c>
      <c r="C17" s="32">
        <v>1700</v>
      </c>
      <c r="D17" s="32">
        <v>2300</v>
      </c>
      <c r="E17" s="33"/>
      <c r="F17" s="33"/>
      <c r="G17" s="33"/>
      <c r="H17" s="33"/>
      <c r="I17" s="33"/>
      <c r="J17" s="33"/>
      <c r="K17" s="33"/>
      <c r="N17" s="32">
        <v>739</v>
      </c>
      <c r="O17" s="32">
        <v>1101</v>
      </c>
      <c r="P17" s="32">
        <v>1559</v>
      </c>
      <c r="Q17" s="33"/>
      <c r="R17" s="33"/>
      <c r="S17" s="33"/>
      <c r="T17" s="33"/>
      <c r="U17" s="33"/>
      <c r="V17" s="33"/>
      <c r="W17" s="33"/>
      <c r="Z17" s="32">
        <v>80.466999999999999</v>
      </c>
      <c r="AA17" s="32">
        <v>288.44636278032999</v>
      </c>
      <c r="AB17" s="32">
        <v>36.414691883776662</v>
      </c>
      <c r="AC17" s="32">
        <v>0.65403167726957889</v>
      </c>
      <c r="AD17" s="32">
        <v>35.760660206507083</v>
      </c>
      <c r="AE17" s="32">
        <v>358.12249397220774</v>
      </c>
      <c r="AF17" s="32">
        <v>354.31572583447155</v>
      </c>
      <c r="AH17" s="32">
        <v>288.44636278032999</v>
      </c>
      <c r="AI17" s="32">
        <v>1125</v>
      </c>
      <c r="AJ17" s="32">
        <v>575</v>
      </c>
      <c r="AK17" s="32">
        <v>600</v>
      </c>
      <c r="AL17" s="32">
        <v>-3.6710031223362041</v>
      </c>
      <c r="AM17" s="32">
        <v>354.31572583447155</v>
      </c>
      <c r="AN17" s="32">
        <v>739</v>
      </c>
      <c r="AO17" s="32">
        <v>362</v>
      </c>
      <c r="AP17" s="32">
        <v>458</v>
      </c>
      <c r="AQ17" s="32">
        <v>0</v>
      </c>
      <c r="AR17" s="32">
        <v>0</v>
      </c>
      <c r="BI17" s="27"/>
    </row>
    <row r="18" spans="1:74" x14ac:dyDescent="0.35">
      <c r="A18">
        <f t="shared" si="4"/>
        <v>1981</v>
      </c>
      <c r="B18" s="32">
        <v>1050</v>
      </c>
      <c r="C18" s="32">
        <v>1625</v>
      </c>
      <c r="D18" s="32">
        <v>2300</v>
      </c>
      <c r="E18" s="33"/>
      <c r="F18" s="33"/>
      <c r="G18" s="33"/>
      <c r="H18" s="33"/>
      <c r="I18" s="33"/>
      <c r="J18" s="33"/>
      <c r="K18" s="33"/>
      <c r="N18" s="32">
        <v>664</v>
      </c>
      <c r="O18" s="32">
        <v>1007</v>
      </c>
      <c r="P18" s="32">
        <v>1405</v>
      </c>
      <c r="Q18" s="33"/>
      <c r="R18" s="33"/>
      <c r="S18" s="33"/>
      <c r="T18" s="33"/>
      <c r="U18" s="33"/>
      <c r="V18" s="33"/>
      <c r="W18" s="33"/>
      <c r="Z18" s="32">
        <v>89.453999999999994</v>
      </c>
      <c r="AA18" s="32">
        <v>377.90036278033</v>
      </c>
      <c r="AB18" s="32">
        <v>36.333281875167607</v>
      </c>
      <c r="AC18" s="32">
        <v>0.94907283818763233</v>
      </c>
      <c r="AD18" s="32">
        <v>35.384209036979975</v>
      </c>
      <c r="AE18" s="32">
        <v>394.45577584737532</v>
      </c>
      <c r="AF18" s="32">
        <v>389.69993487145155</v>
      </c>
      <c r="AH18" s="32">
        <v>377.90036278033</v>
      </c>
      <c r="AI18" s="32">
        <v>1050</v>
      </c>
      <c r="AJ18" s="32">
        <v>575</v>
      </c>
      <c r="AK18" s="32">
        <v>675</v>
      </c>
      <c r="AL18" s="32">
        <v>-4.6200759605238364</v>
      </c>
      <c r="AM18" s="32">
        <v>389.69993487145155</v>
      </c>
      <c r="AN18" s="32">
        <v>664</v>
      </c>
      <c r="AO18" s="32">
        <v>343</v>
      </c>
      <c r="AP18" s="32">
        <v>398</v>
      </c>
      <c r="AQ18" s="32">
        <v>0</v>
      </c>
      <c r="AR18" s="32">
        <v>0</v>
      </c>
      <c r="BI18" s="27"/>
    </row>
    <row r="19" spans="1:74" x14ac:dyDescent="0.35">
      <c r="A19">
        <f t="shared" si="4"/>
        <v>1982</v>
      </c>
      <c r="B19" s="32">
        <v>993</v>
      </c>
      <c r="C19" s="32">
        <v>1468</v>
      </c>
      <c r="D19" s="32">
        <v>2093</v>
      </c>
      <c r="E19" s="33"/>
      <c r="F19" s="33"/>
      <c r="G19" s="33"/>
      <c r="H19" s="33"/>
      <c r="I19" s="33"/>
      <c r="J19" s="33"/>
      <c r="K19" s="33"/>
      <c r="N19" s="32">
        <v>633</v>
      </c>
      <c r="O19" s="32">
        <v>941</v>
      </c>
      <c r="P19" s="32">
        <v>1467</v>
      </c>
      <c r="Q19" s="33"/>
      <c r="R19" s="33"/>
      <c r="S19" s="33"/>
      <c r="T19" s="33"/>
      <c r="U19" s="33"/>
      <c r="V19" s="33"/>
      <c r="W19" s="33"/>
      <c r="Z19" s="32">
        <v>103.211</v>
      </c>
      <c r="AA19" s="32">
        <v>481.11136278033001</v>
      </c>
      <c r="AB19" s="32">
        <v>36.928738884242144</v>
      </c>
      <c r="AC19" s="32">
        <v>1.2659896104462192</v>
      </c>
      <c r="AD19" s="32">
        <v>35.662749273795924</v>
      </c>
      <c r="AE19" s="32">
        <v>431.38451473161746</v>
      </c>
      <c r="AF19" s="32">
        <v>425.3626841452475</v>
      </c>
      <c r="AH19" s="32">
        <v>481.11136278033001</v>
      </c>
      <c r="AI19" s="32">
        <v>993</v>
      </c>
      <c r="AJ19" s="32">
        <v>475</v>
      </c>
      <c r="AK19" s="32">
        <v>625</v>
      </c>
      <c r="AL19" s="32">
        <v>-5.8860655709700556</v>
      </c>
      <c r="AM19" s="32">
        <v>425.3626841452475</v>
      </c>
      <c r="AN19" s="32">
        <v>633</v>
      </c>
      <c r="AO19" s="32">
        <v>308</v>
      </c>
      <c r="AP19" s="32">
        <v>526</v>
      </c>
      <c r="AQ19" s="32">
        <v>0</v>
      </c>
      <c r="AR19" s="32">
        <v>0</v>
      </c>
      <c r="BI19" s="27"/>
    </row>
    <row r="20" spans="1:74" x14ac:dyDescent="0.35">
      <c r="A20">
        <f t="shared" si="4"/>
        <v>1983</v>
      </c>
      <c r="B20" s="32">
        <v>925</v>
      </c>
      <c r="C20" s="32">
        <v>1375</v>
      </c>
      <c r="D20" s="32">
        <v>2000</v>
      </c>
      <c r="E20" s="33"/>
      <c r="F20" s="33"/>
      <c r="G20" s="33"/>
      <c r="H20" s="33"/>
      <c r="I20" s="33"/>
      <c r="J20" s="33"/>
      <c r="K20" s="33"/>
      <c r="N20" s="32">
        <v>712</v>
      </c>
      <c r="O20" s="32">
        <v>1149</v>
      </c>
      <c r="P20" s="32">
        <v>1689</v>
      </c>
      <c r="Q20" s="33"/>
      <c r="R20" s="33"/>
      <c r="S20" s="33"/>
      <c r="T20" s="33"/>
      <c r="U20" s="33"/>
      <c r="V20" s="33"/>
      <c r="W20" s="33"/>
      <c r="Z20" s="32">
        <v>114.96</v>
      </c>
      <c r="AA20" s="32">
        <v>596.07136278032999</v>
      </c>
      <c r="AB20" s="32">
        <v>38.077780640489188</v>
      </c>
      <c r="AC20" s="32">
        <v>1.6161206044082661</v>
      </c>
      <c r="AD20" s="32">
        <v>36.461660036080922</v>
      </c>
      <c r="AE20" s="32">
        <v>469.46229537210667</v>
      </c>
      <c r="AF20" s="32">
        <v>461.8243441813284</v>
      </c>
      <c r="AH20" s="32">
        <v>596.07136278032999</v>
      </c>
      <c r="AI20" s="32">
        <v>925</v>
      </c>
      <c r="AJ20" s="32">
        <v>450</v>
      </c>
      <c r="AK20" s="32">
        <v>625</v>
      </c>
      <c r="AL20" s="32">
        <v>-7.5021861753783217</v>
      </c>
      <c r="AM20" s="32">
        <v>461.8243441813284</v>
      </c>
      <c r="AN20" s="32">
        <v>712</v>
      </c>
      <c r="AO20" s="32">
        <v>437</v>
      </c>
      <c r="AP20" s="32">
        <v>540</v>
      </c>
      <c r="AQ20" s="32">
        <v>0</v>
      </c>
      <c r="AR20" s="32">
        <v>0</v>
      </c>
      <c r="BI20" s="27"/>
    </row>
    <row r="21" spans="1:74" x14ac:dyDescent="0.35">
      <c r="A21">
        <f t="shared" si="4"/>
        <v>1984</v>
      </c>
      <c r="B21" s="32">
        <v>800</v>
      </c>
      <c r="C21" s="32">
        <v>1300</v>
      </c>
      <c r="D21" s="32">
        <v>1950</v>
      </c>
      <c r="E21" s="33"/>
      <c r="F21" s="33"/>
      <c r="G21" s="33"/>
      <c r="H21" s="33"/>
      <c r="I21" s="33"/>
      <c r="J21" s="33"/>
      <c r="K21" s="33"/>
      <c r="N21" s="32">
        <v>725</v>
      </c>
      <c r="O21" s="32">
        <v>1325</v>
      </c>
      <c r="P21" s="32">
        <v>1968</v>
      </c>
      <c r="Q21" s="33"/>
      <c r="R21" s="33"/>
      <c r="S21" s="33"/>
      <c r="T21" s="33"/>
      <c r="U21" s="33"/>
      <c r="V21" s="33"/>
      <c r="W21" s="33"/>
      <c r="Z21" s="32">
        <v>126.065</v>
      </c>
      <c r="AA21" s="32">
        <v>722.13636278033005</v>
      </c>
      <c r="AB21" s="32">
        <v>37.22413949632255</v>
      </c>
      <c r="AC21" s="32">
        <v>1.8836631601287124</v>
      </c>
      <c r="AD21" s="32">
        <v>35.340476336193838</v>
      </c>
      <c r="AE21" s="32">
        <v>506.68643486842922</v>
      </c>
      <c r="AF21" s="32">
        <v>497.16482051752223</v>
      </c>
      <c r="AH21" s="32">
        <v>722.13636278033005</v>
      </c>
      <c r="AI21" s="32">
        <v>800</v>
      </c>
      <c r="AJ21" s="32">
        <v>500</v>
      </c>
      <c r="AK21" s="32">
        <v>650</v>
      </c>
      <c r="AL21" s="32">
        <v>-9.385849335507034</v>
      </c>
      <c r="AM21" s="32">
        <v>497.16482051752223</v>
      </c>
      <c r="AN21" s="32">
        <v>725</v>
      </c>
      <c r="AO21" s="32">
        <v>600</v>
      </c>
      <c r="AP21" s="32">
        <v>643</v>
      </c>
      <c r="AQ21" s="32">
        <v>0</v>
      </c>
      <c r="AR21" s="32">
        <v>0</v>
      </c>
      <c r="BI21" s="27"/>
    </row>
    <row r="22" spans="1:74" x14ac:dyDescent="0.35">
      <c r="A22">
        <f t="shared" si="4"/>
        <v>1985</v>
      </c>
      <c r="B22" s="32">
        <v>750</v>
      </c>
      <c r="C22" s="32">
        <v>1230</v>
      </c>
      <c r="D22" s="32">
        <v>1880</v>
      </c>
      <c r="E22" s="33"/>
      <c r="F22" s="33"/>
      <c r="G22" s="33"/>
      <c r="H22" s="33"/>
      <c r="I22" s="33"/>
      <c r="J22" s="33"/>
      <c r="K22" s="33"/>
      <c r="N22" s="32">
        <v>648</v>
      </c>
      <c r="O22" s="32">
        <v>1242</v>
      </c>
      <c r="P22" s="32">
        <v>2015</v>
      </c>
      <c r="Q22" s="33"/>
      <c r="R22" s="33"/>
      <c r="S22" s="33"/>
      <c r="T22" s="33"/>
      <c r="U22" s="33"/>
      <c r="V22" s="33"/>
      <c r="W22" s="33"/>
      <c r="Z22" s="32">
        <v>127.611</v>
      </c>
      <c r="AA22" s="32">
        <v>849.74736278033004</v>
      </c>
      <c r="AB22" s="32">
        <v>41.531892897969989</v>
      </c>
      <c r="AC22" s="32">
        <v>2.4405769692859209</v>
      </c>
      <c r="AD22" s="32">
        <v>39.091315928684068</v>
      </c>
      <c r="AE22" s="32">
        <v>548.21832776639917</v>
      </c>
      <c r="AF22" s="32">
        <v>536.25613644620626</v>
      </c>
      <c r="AH22" s="32">
        <v>849.74736278033004</v>
      </c>
      <c r="AI22" s="32">
        <v>750</v>
      </c>
      <c r="AJ22" s="32">
        <v>480</v>
      </c>
      <c r="AK22" s="32">
        <v>650</v>
      </c>
      <c r="AL22" s="32">
        <v>-11.826426304792955</v>
      </c>
      <c r="AM22" s="32">
        <v>536.25613644620626</v>
      </c>
      <c r="AN22" s="32">
        <v>648</v>
      </c>
      <c r="AO22" s="32">
        <v>594</v>
      </c>
      <c r="AP22" s="32">
        <v>773</v>
      </c>
      <c r="AQ22" s="32">
        <v>0</v>
      </c>
      <c r="AR22" s="32">
        <v>0</v>
      </c>
      <c r="BI22" s="27"/>
    </row>
    <row r="23" spans="1:74" x14ac:dyDescent="0.35">
      <c r="A23">
        <f t="shared" si="4"/>
        <v>1986</v>
      </c>
      <c r="B23" s="32">
        <v>710</v>
      </c>
      <c r="C23" s="32">
        <v>1330</v>
      </c>
      <c r="D23" s="32">
        <v>2050</v>
      </c>
      <c r="E23" s="33"/>
      <c r="F23" s="33"/>
      <c r="G23" s="33"/>
      <c r="H23" s="33"/>
      <c r="I23" s="33"/>
      <c r="J23" s="33"/>
      <c r="K23" s="33"/>
      <c r="N23" s="32">
        <v>634</v>
      </c>
      <c r="O23" s="32">
        <v>1325</v>
      </c>
      <c r="P23" s="32">
        <v>2016</v>
      </c>
      <c r="Q23" s="33"/>
      <c r="R23" s="33"/>
      <c r="S23" s="33"/>
      <c r="T23" s="33"/>
      <c r="U23" s="33"/>
      <c r="V23" s="33"/>
      <c r="W23" s="33"/>
      <c r="Z23" s="32">
        <v>127.068</v>
      </c>
      <c r="AA23" s="32">
        <v>976.81536278033002</v>
      </c>
      <c r="AB23" s="32">
        <v>43.664835123527226</v>
      </c>
      <c r="AC23" s="32">
        <v>2.9222506290669585</v>
      </c>
      <c r="AD23" s="32">
        <v>40.742584494460267</v>
      </c>
      <c r="AE23" s="32">
        <v>591.88316288992644</v>
      </c>
      <c r="AF23" s="32">
        <v>576.99872094066654</v>
      </c>
      <c r="AH23" s="32">
        <v>976.81536278033002</v>
      </c>
      <c r="AI23" s="32">
        <v>710</v>
      </c>
      <c r="AJ23" s="32">
        <v>620</v>
      </c>
      <c r="AK23" s="32">
        <v>720</v>
      </c>
      <c r="AL23" s="32">
        <v>-14.748676933859914</v>
      </c>
      <c r="AM23" s="32">
        <v>576.99872094066654</v>
      </c>
      <c r="AN23" s="32">
        <v>634</v>
      </c>
      <c r="AO23" s="32">
        <v>691</v>
      </c>
      <c r="AP23" s="32">
        <v>691</v>
      </c>
      <c r="AQ23" s="32">
        <v>0</v>
      </c>
      <c r="AR23" s="32">
        <v>0</v>
      </c>
      <c r="AT23" s="33"/>
      <c r="AU23" s="33"/>
      <c r="AV23" s="33"/>
      <c r="BA23" s="33"/>
      <c r="BB23" s="33"/>
      <c r="BC23" s="33"/>
      <c r="BI23" s="27"/>
    </row>
    <row r="24" spans="1:74" x14ac:dyDescent="0.35">
      <c r="A24">
        <f t="shared" si="4"/>
        <v>1987</v>
      </c>
      <c r="B24" s="32">
        <v>690</v>
      </c>
      <c r="C24" s="32">
        <v>1290</v>
      </c>
      <c r="D24" s="32">
        <v>1930</v>
      </c>
      <c r="E24" s="33"/>
      <c r="F24" s="32">
        <v>200</v>
      </c>
      <c r="G24" s="33"/>
      <c r="H24" s="32">
        <v>400</v>
      </c>
      <c r="I24" s="33"/>
      <c r="J24" s="33"/>
      <c r="K24" s="33"/>
      <c r="N24" s="32">
        <v>644</v>
      </c>
      <c r="O24" s="32">
        <v>1298</v>
      </c>
      <c r="P24" s="32">
        <v>1950</v>
      </c>
      <c r="Q24" s="33"/>
      <c r="R24" s="32">
        <v>140</v>
      </c>
      <c r="S24" s="33"/>
      <c r="T24" s="32">
        <v>280</v>
      </c>
      <c r="U24" s="33"/>
      <c r="V24" s="33"/>
      <c r="W24" s="33"/>
      <c r="Z24" s="32">
        <v>123.351</v>
      </c>
      <c r="AA24" s="32">
        <v>1100.16636278033</v>
      </c>
      <c r="AB24" s="32">
        <v>45.714039448018532</v>
      </c>
      <c r="AC24" s="32">
        <v>3.4324492157168507</v>
      </c>
      <c r="AD24" s="32">
        <v>42.281590232301681</v>
      </c>
      <c r="AE24" s="32">
        <v>637.59720233794496</v>
      </c>
      <c r="AF24" s="32">
        <v>619.28031117296825</v>
      </c>
      <c r="AH24" s="32">
        <v>1100.16636278033</v>
      </c>
      <c r="AI24" s="32">
        <v>690</v>
      </c>
      <c r="AJ24" s="32">
        <v>600</v>
      </c>
      <c r="AK24" s="32">
        <v>640</v>
      </c>
      <c r="AL24" s="32">
        <v>-18.181126149576762</v>
      </c>
      <c r="AM24" s="32">
        <v>619.28031117296825</v>
      </c>
      <c r="AN24" s="32">
        <v>644</v>
      </c>
      <c r="AO24" s="32">
        <v>654</v>
      </c>
      <c r="AP24" s="32">
        <v>652</v>
      </c>
      <c r="AQ24" s="32">
        <v>0</v>
      </c>
      <c r="AR24" s="32">
        <v>0</v>
      </c>
      <c r="AT24" s="32">
        <v>200</v>
      </c>
      <c r="AU24" s="33"/>
      <c r="AV24" s="32">
        <v>200</v>
      </c>
      <c r="BA24" s="32">
        <v>140</v>
      </c>
      <c r="BB24" s="33"/>
      <c r="BC24" s="32">
        <v>140</v>
      </c>
      <c r="BH24" s="32">
        <v>3030.16636278033</v>
      </c>
      <c r="BI24" s="32">
        <v>3230.16636278033</v>
      </c>
      <c r="BJ24" s="32"/>
      <c r="BK24" s="32">
        <v>3430.16636278033</v>
      </c>
      <c r="BL24" s="32"/>
      <c r="BM24" s="32"/>
      <c r="BN24" s="32"/>
      <c r="BP24" s="32">
        <v>2569.2803111729681</v>
      </c>
      <c r="BQ24" s="32">
        <v>2709.2803111729681</v>
      </c>
      <c r="BR24" s="32"/>
      <c r="BS24" s="32">
        <v>2849.2803111729681</v>
      </c>
      <c r="BT24" s="32"/>
      <c r="BU24" s="32"/>
      <c r="BV24" s="32"/>
    </row>
    <row r="25" spans="1:74" x14ac:dyDescent="0.35">
      <c r="A25">
        <f t="shared" si="4"/>
        <v>1988</v>
      </c>
      <c r="B25" s="32">
        <v>570</v>
      </c>
      <c r="C25" s="32">
        <v>1190</v>
      </c>
      <c r="D25" s="32">
        <v>1800</v>
      </c>
      <c r="E25" s="33"/>
      <c r="F25" s="32">
        <v>100</v>
      </c>
      <c r="G25" s="33"/>
      <c r="H25" s="32">
        <v>250</v>
      </c>
      <c r="I25" s="33"/>
      <c r="J25" s="33"/>
      <c r="K25" s="33"/>
      <c r="N25" s="32">
        <v>590</v>
      </c>
      <c r="O25" s="32">
        <v>1195</v>
      </c>
      <c r="P25" s="32">
        <v>1765</v>
      </c>
      <c r="Q25" s="33"/>
      <c r="R25" s="32">
        <v>110</v>
      </c>
      <c r="S25" s="33"/>
      <c r="T25" s="32">
        <v>240</v>
      </c>
      <c r="U25" s="33"/>
      <c r="V25" s="33"/>
      <c r="W25" s="33"/>
      <c r="Z25" s="32">
        <v>114.459</v>
      </c>
      <c r="AA25" s="32">
        <v>1214.6253627803301</v>
      </c>
      <c r="AB25" s="32">
        <v>44.02303916140707</v>
      </c>
      <c r="AC25" s="32">
        <v>3.6647368540158425</v>
      </c>
      <c r="AD25" s="32">
        <v>40.358302307391227</v>
      </c>
      <c r="AE25" s="32">
        <v>681.62024149935201</v>
      </c>
      <c r="AF25" s="32">
        <v>659.63861348035948</v>
      </c>
      <c r="AH25" s="32">
        <v>1214.6253627803301</v>
      </c>
      <c r="AI25" s="32">
        <v>570</v>
      </c>
      <c r="AJ25" s="32">
        <v>620</v>
      </c>
      <c r="AK25" s="32">
        <v>610</v>
      </c>
      <c r="AL25" s="32">
        <v>-21.845863003592605</v>
      </c>
      <c r="AM25" s="32">
        <v>659.63861348035948</v>
      </c>
      <c r="AN25" s="32">
        <v>590</v>
      </c>
      <c r="AO25" s="32">
        <v>605</v>
      </c>
      <c r="AP25" s="32">
        <v>570</v>
      </c>
      <c r="AQ25" s="32">
        <v>0</v>
      </c>
      <c r="AR25" s="32">
        <v>0</v>
      </c>
      <c r="AT25" s="32">
        <v>100</v>
      </c>
      <c r="AU25" s="33"/>
      <c r="AV25" s="32">
        <v>150</v>
      </c>
      <c r="BA25" s="32">
        <v>110</v>
      </c>
      <c r="BB25" s="33"/>
      <c r="BC25" s="32">
        <v>130</v>
      </c>
      <c r="BH25" s="32">
        <v>3014.6253627803299</v>
      </c>
      <c r="BI25" s="32">
        <v>3114.6253627803299</v>
      </c>
      <c r="BJ25" s="32"/>
      <c r="BK25" s="32">
        <v>3264.6253627803299</v>
      </c>
      <c r="BL25" s="32"/>
      <c r="BM25" s="32"/>
      <c r="BN25" s="32"/>
      <c r="BP25" s="32">
        <v>2424.6386134803597</v>
      </c>
      <c r="BQ25" s="32">
        <v>2534.6386134803597</v>
      </c>
      <c r="BR25" s="32"/>
      <c r="BS25" s="32">
        <v>2664.6386134803597</v>
      </c>
      <c r="BT25" s="32"/>
      <c r="BU25" s="32"/>
      <c r="BV25" s="32"/>
    </row>
    <row r="26" spans="1:74" x14ac:dyDescent="0.35">
      <c r="A26">
        <f t="shared" si="4"/>
        <v>1989</v>
      </c>
      <c r="B26" s="32">
        <v>510</v>
      </c>
      <c r="C26" s="32">
        <v>1200</v>
      </c>
      <c r="D26" s="32">
        <v>1810</v>
      </c>
      <c r="E26" s="33"/>
      <c r="F26" s="32">
        <v>85</v>
      </c>
      <c r="G26" s="33"/>
      <c r="H26" s="32">
        <v>210</v>
      </c>
      <c r="I26" s="33"/>
      <c r="J26" s="33"/>
      <c r="K26" s="33"/>
      <c r="N26" s="32">
        <v>560</v>
      </c>
      <c r="O26" s="32">
        <v>1185</v>
      </c>
      <c r="P26" s="32">
        <v>1770</v>
      </c>
      <c r="Q26" s="33"/>
      <c r="R26" s="32">
        <v>120</v>
      </c>
      <c r="S26" s="33"/>
      <c r="T26" s="32">
        <v>260</v>
      </c>
      <c r="U26" s="33"/>
      <c r="V26" s="33"/>
      <c r="W26" s="33"/>
      <c r="Z26" s="32">
        <v>91.71</v>
      </c>
      <c r="AA26" s="32">
        <v>1306.3353627803301</v>
      </c>
      <c r="AB26" s="32">
        <v>43.111247064985648</v>
      </c>
      <c r="AC26" s="32">
        <v>3.9406498799086904</v>
      </c>
      <c r="AD26" s="32">
        <v>39.170597185076957</v>
      </c>
      <c r="AE26" s="32">
        <v>724.73148856433761</v>
      </c>
      <c r="AF26" s="32">
        <v>698.80921066543647</v>
      </c>
      <c r="AH26" s="32">
        <v>1306.3353627803301</v>
      </c>
      <c r="AI26" s="32">
        <v>510</v>
      </c>
      <c r="AJ26" s="32">
        <v>690</v>
      </c>
      <c r="AK26" s="32">
        <v>610</v>
      </c>
      <c r="AL26" s="32">
        <v>-25.786512883501295</v>
      </c>
      <c r="AM26" s="32">
        <v>698.80921066543647</v>
      </c>
      <c r="AN26" s="32">
        <v>560</v>
      </c>
      <c r="AO26" s="32">
        <v>625</v>
      </c>
      <c r="AP26" s="32">
        <v>585</v>
      </c>
      <c r="AQ26" s="32">
        <v>0</v>
      </c>
      <c r="AR26" s="32">
        <v>0</v>
      </c>
      <c r="AT26" s="32">
        <v>85</v>
      </c>
      <c r="AU26" s="33"/>
      <c r="AV26" s="32">
        <v>125</v>
      </c>
      <c r="BA26" s="32">
        <v>120</v>
      </c>
      <c r="BB26" s="33"/>
      <c r="BC26" s="32">
        <v>140</v>
      </c>
      <c r="BH26" s="32">
        <v>3116.3353627803299</v>
      </c>
      <c r="BI26" s="32">
        <v>3201.3353627803299</v>
      </c>
      <c r="BJ26" s="32"/>
      <c r="BK26" s="32">
        <v>3326.3353627803299</v>
      </c>
      <c r="BL26" s="32"/>
      <c r="BM26" s="32"/>
      <c r="BN26" s="32"/>
      <c r="BP26" s="32">
        <v>2468.8092106654367</v>
      </c>
      <c r="BQ26" s="32">
        <v>2588.8092106654367</v>
      </c>
      <c r="BR26" s="32"/>
      <c r="BS26" s="32">
        <v>2728.8092106654367</v>
      </c>
      <c r="BT26" s="32"/>
      <c r="BU26" s="32"/>
      <c r="BV26" s="32"/>
    </row>
    <row r="27" spans="1:74" x14ac:dyDescent="0.35">
      <c r="A27">
        <f t="shared" si="4"/>
        <v>1990</v>
      </c>
      <c r="B27" s="32">
        <v>535</v>
      </c>
      <c r="C27" s="32">
        <v>1195</v>
      </c>
      <c r="D27" s="32">
        <v>1815</v>
      </c>
      <c r="E27" s="33"/>
      <c r="F27" s="32">
        <v>170</v>
      </c>
      <c r="G27" s="33"/>
      <c r="H27" s="32">
        <v>380</v>
      </c>
      <c r="I27" s="33"/>
      <c r="J27" s="33"/>
      <c r="K27" s="33"/>
      <c r="N27" s="32">
        <v>545</v>
      </c>
      <c r="O27" s="32">
        <v>1200</v>
      </c>
      <c r="P27" s="32">
        <v>1780</v>
      </c>
      <c r="Q27" s="33"/>
      <c r="R27" s="32">
        <v>140</v>
      </c>
      <c r="S27" s="33"/>
      <c r="T27" s="32">
        <v>300</v>
      </c>
      <c r="U27" s="33"/>
      <c r="V27" s="33"/>
      <c r="W27" s="33"/>
      <c r="Z27" s="32">
        <v>91.603999999999999</v>
      </c>
      <c r="AA27" s="32">
        <v>1397.9393627803302</v>
      </c>
      <c r="AB27" s="32">
        <v>47.603913938292514</v>
      </c>
      <c r="AC27" s="32">
        <v>4.7397880742664782</v>
      </c>
      <c r="AD27" s="32">
        <v>42.864125864026036</v>
      </c>
      <c r="AE27" s="32">
        <v>772.33540250263013</v>
      </c>
      <c r="AF27" s="32">
        <v>741.67333652946252</v>
      </c>
      <c r="AH27" s="32">
        <v>1397.9393627803302</v>
      </c>
      <c r="AI27" s="32">
        <v>535</v>
      </c>
      <c r="AJ27" s="32">
        <v>660</v>
      </c>
      <c r="AK27" s="32">
        <v>620</v>
      </c>
      <c r="AL27" s="32">
        <v>-30.526300957767774</v>
      </c>
      <c r="AM27" s="32">
        <v>741.67333652946252</v>
      </c>
      <c r="AN27" s="32">
        <v>545</v>
      </c>
      <c r="AO27" s="32">
        <v>655</v>
      </c>
      <c r="AP27" s="32">
        <v>580</v>
      </c>
      <c r="AQ27" s="32">
        <v>0</v>
      </c>
      <c r="AR27" s="32">
        <v>0</v>
      </c>
      <c r="AT27" s="32">
        <v>170</v>
      </c>
      <c r="AU27" s="33"/>
      <c r="AV27" s="32">
        <v>210</v>
      </c>
      <c r="BA27" s="32">
        <v>140</v>
      </c>
      <c r="BB27" s="33"/>
      <c r="BC27" s="32">
        <v>160</v>
      </c>
      <c r="BH27" s="32">
        <v>3212.9393627803302</v>
      </c>
      <c r="BI27" s="32">
        <v>3382.9393627803302</v>
      </c>
      <c r="BJ27" s="32"/>
      <c r="BK27" s="32">
        <v>3592.9393627803302</v>
      </c>
      <c r="BL27" s="32"/>
      <c r="BM27" s="32"/>
      <c r="BN27" s="32"/>
      <c r="BP27" s="32">
        <v>2521.6733365294626</v>
      </c>
      <c r="BQ27" s="32">
        <v>2661.6733365294626</v>
      </c>
      <c r="BR27" s="32"/>
      <c r="BS27" s="32">
        <v>2821.6733365294626</v>
      </c>
      <c r="BT27" s="32"/>
      <c r="BU27" s="32"/>
      <c r="BV27" s="32"/>
    </row>
    <row r="28" spans="1:74" x14ac:dyDescent="0.35">
      <c r="A28">
        <f t="shared" si="4"/>
        <v>1991</v>
      </c>
      <c r="B28" s="32">
        <v>555</v>
      </c>
      <c r="C28" s="32">
        <v>1230</v>
      </c>
      <c r="D28" s="32">
        <v>1960</v>
      </c>
      <c r="E28" s="33"/>
      <c r="F28" s="32">
        <v>150</v>
      </c>
      <c r="G28" s="33"/>
      <c r="H28" s="32">
        <v>360</v>
      </c>
      <c r="I28" s="33"/>
      <c r="J28" s="33"/>
      <c r="K28" s="33"/>
      <c r="N28" s="32">
        <v>540</v>
      </c>
      <c r="O28" s="32">
        <v>1235</v>
      </c>
      <c r="P28" s="32">
        <v>1805</v>
      </c>
      <c r="Q28" s="33"/>
      <c r="R28" s="32">
        <v>135</v>
      </c>
      <c r="S28" s="33"/>
      <c r="T28" s="32">
        <v>305</v>
      </c>
      <c r="U28" s="33"/>
      <c r="V28" s="33"/>
      <c r="W28" s="33"/>
      <c r="Z28" s="32">
        <v>91.260999999999996</v>
      </c>
      <c r="AA28" s="32">
        <v>1489.2003627803301</v>
      </c>
      <c r="AB28" s="32">
        <v>53.00256145530129</v>
      </c>
      <c r="AC28" s="32">
        <v>4.7293844621645604</v>
      </c>
      <c r="AD28" s="32">
        <v>48.27317699313673</v>
      </c>
      <c r="AE28" s="32">
        <v>825.33796395793138</v>
      </c>
      <c r="AF28" s="32">
        <v>789.94651352259928</v>
      </c>
      <c r="AH28" s="32">
        <v>1489.2003627803301</v>
      </c>
      <c r="AI28" s="32">
        <v>555</v>
      </c>
      <c r="AJ28" s="32">
        <v>675</v>
      </c>
      <c r="AK28" s="32">
        <v>730</v>
      </c>
      <c r="AL28" s="32">
        <v>-35.255685419932334</v>
      </c>
      <c r="AM28" s="32">
        <v>789.94651352259928</v>
      </c>
      <c r="AN28" s="32">
        <v>540</v>
      </c>
      <c r="AO28" s="32">
        <v>695</v>
      </c>
      <c r="AP28" s="32">
        <v>570</v>
      </c>
      <c r="AQ28" s="32">
        <v>0</v>
      </c>
      <c r="AR28" s="32">
        <v>0</v>
      </c>
      <c r="AT28" s="32">
        <v>150</v>
      </c>
      <c r="AU28" s="33"/>
      <c r="AV28" s="32">
        <v>210</v>
      </c>
      <c r="BA28" s="32">
        <v>135</v>
      </c>
      <c r="BB28" s="33"/>
      <c r="BC28" s="32">
        <v>170</v>
      </c>
      <c r="BH28" s="32">
        <v>3449.2003627803301</v>
      </c>
      <c r="BI28" s="32">
        <v>3599.2003627803301</v>
      </c>
      <c r="BJ28" s="32"/>
      <c r="BK28" s="32">
        <v>3809.2003627803301</v>
      </c>
      <c r="BL28" s="32"/>
      <c r="BM28" s="32"/>
      <c r="BN28" s="32"/>
      <c r="BP28" s="32">
        <v>2594.9465135225992</v>
      </c>
      <c r="BQ28" s="32">
        <v>2729.9465135225992</v>
      </c>
      <c r="BR28" s="32"/>
      <c r="BS28" s="32">
        <v>2899.9465135225992</v>
      </c>
      <c r="BT28" s="32"/>
      <c r="BU28" s="32"/>
      <c r="BV28" s="32"/>
    </row>
    <row r="29" spans="1:74" x14ac:dyDescent="0.35">
      <c r="A29">
        <f t="shared" si="4"/>
        <v>1992</v>
      </c>
      <c r="B29" s="32">
        <v>610</v>
      </c>
      <c r="C29" s="32">
        <v>1365</v>
      </c>
      <c r="D29" s="32">
        <v>2075</v>
      </c>
      <c r="E29" s="33"/>
      <c r="F29" s="32">
        <v>160</v>
      </c>
      <c r="G29" s="33"/>
      <c r="H29" s="32">
        <v>500</v>
      </c>
      <c r="I29" s="33"/>
      <c r="J29" s="33"/>
      <c r="K29" s="33"/>
      <c r="N29" s="32">
        <v>610</v>
      </c>
      <c r="O29" s="32">
        <v>1350</v>
      </c>
      <c r="P29" s="32">
        <v>1865</v>
      </c>
      <c r="Q29" s="33"/>
      <c r="R29" s="32">
        <v>140</v>
      </c>
      <c r="S29" s="33"/>
      <c r="T29" s="32">
        <v>325</v>
      </c>
      <c r="U29" s="33"/>
      <c r="V29" s="33"/>
      <c r="W29" s="33"/>
      <c r="Z29" s="32">
        <v>94.251000000000005</v>
      </c>
      <c r="AA29" s="32">
        <v>1583.4513627803301</v>
      </c>
      <c r="AB29" s="32">
        <v>53.899233840544795</v>
      </c>
      <c r="AC29" s="32">
        <v>4.9877439945718223</v>
      </c>
      <c r="AD29" s="32">
        <v>48.911489845972973</v>
      </c>
      <c r="AE29" s="32">
        <v>879.23719779847613</v>
      </c>
      <c r="AF29" s="32">
        <v>838.85800336857221</v>
      </c>
      <c r="AH29" s="32">
        <v>1583.4513627803301</v>
      </c>
      <c r="AI29" s="32">
        <v>610</v>
      </c>
      <c r="AJ29" s="32">
        <v>755</v>
      </c>
      <c r="AK29" s="32">
        <v>710</v>
      </c>
      <c r="AL29" s="32">
        <v>-40.243429414504156</v>
      </c>
      <c r="AM29" s="32">
        <v>838.85800336857221</v>
      </c>
      <c r="AN29" s="32">
        <v>610</v>
      </c>
      <c r="AO29" s="32">
        <v>740</v>
      </c>
      <c r="AP29" s="32">
        <v>515</v>
      </c>
      <c r="AQ29" s="32">
        <v>0</v>
      </c>
      <c r="AR29" s="32">
        <v>0</v>
      </c>
      <c r="AT29" s="32">
        <v>160</v>
      </c>
      <c r="AU29" s="33"/>
      <c r="AV29" s="32">
        <v>340</v>
      </c>
      <c r="BA29" s="32">
        <v>140</v>
      </c>
      <c r="BB29" s="33"/>
      <c r="BC29" s="32">
        <v>185</v>
      </c>
      <c r="BH29" s="32">
        <v>3658.4513627803299</v>
      </c>
      <c r="BI29" s="32">
        <v>3818.4513627803299</v>
      </c>
      <c r="BJ29" s="32"/>
      <c r="BK29" s="32">
        <v>4158.4513627803299</v>
      </c>
      <c r="BL29" s="32"/>
      <c r="BM29" s="32"/>
      <c r="BN29" s="32"/>
      <c r="BP29" s="32">
        <v>2703.8580033685721</v>
      </c>
      <c r="BQ29" s="32">
        <v>2843.8580033685721</v>
      </c>
      <c r="BR29" s="32"/>
      <c r="BS29" s="32">
        <v>3028.8580033685721</v>
      </c>
      <c r="BT29" s="32"/>
      <c r="BU29" s="32"/>
      <c r="BV29" s="32"/>
    </row>
    <row r="30" spans="1:74" x14ac:dyDescent="0.35">
      <c r="A30">
        <f t="shared" si="4"/>
        <v>1993</v>
      </c>
      <c r="B30" s="32">
        <v>605</v>
      </c>
      <c r="C30" s="32">
        <v>1405</v>
      </c>
      <c r="D30" s="32">
        <v>2100</v>
      </c>
      <c r="E30" s="33"/>
      <c r="F30" s="32">
        <v>130</v>
      </c>
      <c r="G30" s="33"/>
      <c r="H30" s="32">
        <v>390</v>
      </c>
      <c r="I30" s="33"/>
      <c r="J30" s="33"/>
      <c r="K30" s="33"/>
      <c r="N30" s="32">
        <v>630</v>
      </c>
      <c r="O30" s="32">
        <v>1435</v>
      </c>
      <c r="P30" s="32">
        <v>1915</v>
      </c>
      <c r="Q30" s="33"/>
      <c r="R30" s="32">
        <v>125</v>
      </c>
      <c r="S30" s="33"/>
      <c r="T30" s="32">
        <v>280</v>
      </c>
      <c r="U30" s="33"/>
      <c r="V30" s="33"/>
      <c r="W30" s="33"/>
      <c r="Z30" s="32">
        <v>100.18899999999999</v>
      </c>
      <c r="AA30" s="32">
        <v>1683.6403627803302</v>
      </c>
      <c r="AB30" s="32">
        <v>63.369544078550213</v>
      </c>
      <c r="AC30" s="32">
        <v>5.3226302741552161</v>
      </c>
      <c r="AD30" s="32">
        <v>58.046913804394997</v>
      </c>
      <c r="AE30" s="32">
        <v>942.60674187702637</v>
      </c>
      <c r="AF30" s="32">
        <v>896.9049171729672</v>
      </c>
      <c r="AH30" s="32">
        <v>1683.6403627803302</v>
      </c>
      <c r="AI30" s="32">
        <v>605</v>
      </c>
      <c r="AJ30" s="32">
        <v>800</v>
      </c>
      <c r="AK30" s="32">
        <v>695</v>
      </c>
      <c r="AL30" s="32">
        <v>-45.566059688659372</v>
      </c>
      <c r="AM30" s="32">
        <v>896.9049171729672</v>
      </c>
      <c r="AN30" s="32">
        <v>630</v>
      </c>
      <c r="AO30" s="32">
        <v>805</v>
      </c>
      <c r="AP30" s="32">
        <v>480</v>
      </c>
      <c r="AQ30" s="32">
        <v>0</v>
      </c>
      <c r="AR30" s="32">
        <v>0</v>
      </c>
      <c r="AT30" s="32">
        <v>130</v>
      </c>
      <c r="AU30" s="33"/>
      <c r="AV30" s="32">
        <v>260</v>
      </c>
      <c r="BA30" s="32">
        <v>125</v>
      </c>
      <c r="BB30" s="33"/>
      <c r="BC30" s="32">
        <v>155</v>
      </c>
      <c r="BH30" s="32">
        <v>3783.6403627803302</v>
      </c>
      <c r="BI30" s="32">
        <v>3913.6403627803302</v>
      </c>
      <c r="BJ30" s="32"/>
      <c r="BK30" s="32">
        <v>4173.6403627803302</v>
      </c>
      <c r="BL30" s="32"/>
      <c r="BM30" s="32"/>
      <c r="BN30" s="32"/>
      <c r="BP30" s="32">
        <v>2811.9049171729671</v>
      </c>
      <c r="BQ30" s="32">
        <v>2936.9049171729671</v>
      </c>
      <c r="BR30" s="32"/>
      <c r="BS30" s="32">
        <v>3091.9049171729671</v>
      </c>
      <c r="BT30" s="32"/>
      <c r="BU30" s="32"/>
      <c r="BV30" s="32"/>
    </row>
    <row r="31" spans="1:74" x14ac:dyDescent="0.35">
      <c r="A31">
        <f t="shared" si="4"/>
        <v>1994</v>
      </c>
      <c r="B31" s="32">
        <v>575</v>
      </c>
      <c r="C31" s="32">
        <v>1495</v>
      </c>
      <c r="D31" s="32">
        <v>2075</v>
      </c>
      <c r="E31" s="33"/>
      <c r="F31" s="32">
        <v>150</v>
      </c>
      <c r="G31" s="33"/>
      <c r="H31" s="32">
        <v>380</v>
      </c>
      <c r="I31" s="33"/>
      <c r="J31" s="33"/>
      <c r="K31" s="33"/>
      <c r="N31" s="32">
        <v>660</v>
      </c>
      <c r="O31" s="32">
        <v>1515</v>
      </c>
      <c r="P31" s="32">
        <v>1915</v>
      </c>
      <c r="Q31" s="33"/>
      <c r="R31" s="32">
        <v>130</v>
      </c>
      <c r="S31" s="33"/>
      <c r="T31" s="32">
        <v>300</v>
      </c>
      <c r="U31" s="33"/>
      <c r="V31" s="33"/>
      <c r="W31" s="33"/>
      <c r="Z31" s="32">
        <v>126.542</v>
      </c>
      <c r="AA31" s="32">
        <v>1810.1823627803301</v>
      </c>
      <c r="AB31" s="32">
        <v>67.654031801105234</v>
      </c>
      <c r="AC31" s="32">
        <v>5.3771567325008434</v>
      </c>
      <c r="AD31" s="32">
        <v>62.27687506860439</v>
      </c>
      <c r="AE31" s="32">
        <v>1010.2607736781316</v>
      </c>
      <c r="AF31" s="32">
        <v>959.18179224157154</v>
      </c>
      <c r="AH31" s="32">
        <v>1810.1823627803301</v>
      </c>
      <c r="AI31" s="32">
        <v>575</v>
      </c>
      <c r="AJ31" s="32">
        <v>920</v>
      </c>
      <c r="AK31" s="32">
        <v>580</v>
      </c>
      <c r="AL31" s="32">
        <v>-50.943216421160216</v>
      </c>
      <c r="AM31" s="32">
        <v>959.18179224157154</v>
      </c>
      <c r="AN31" s="32">
        <v>660</v>
      </c>
      <c r="AO31" s="32">
        <v>855</v>
      </c>
      <c r="AP31" s="32">
        <v>400</v>
      </c>
      <c r="AQ31" s="32">
        <v>0</v>
      </c>
      <c r="AR31" s="32">
        <v>0</v>
      </c>
      <c r="AT31" s="32">
        <v>150</v>
      </c>
      <c r="AU31" s="33"/>
      <c r="AV31" s="32">
        <v>230</v>
      </c>
      <c r="BA31" s="32">
        <v>130</v>
      </c>
      <c r="BB31" s="33"/>
      <c r="BC31" s="32">
        <v>170</v>
      </c>
      <c r="BH31" s="32">
        <v>3885.1823627803301</v>
      </c>
      <c r="BI31" s="32">
        <v>4035.1823627803301</v>
      </c>
      <c r="BJ31" s="32"/>
      <c r="BK31" s="32">
        <v>4265.1823627803296</v>
      </c>
      <c r="BL31" s="32"/>
      <c r="BM31" s="32"/>
      <c r="BN31" s="32"/>
      <c r="BP31" s="32">
        <v>2874.1817922415717</v>
      </c>
      <c r="BQ31" s="32">
        <v>3004.1817922415717</v>
      </c>
      <c r="BR31" s="32"/>
      <c r="BS31" s="32">
        <v>3174.1817922415717</v>
      </c>
      <c r="BT31" s="32"/>
      <c r="BU31" s="32"/>
      <c r="BV31" s="32"/>
    </row>
    <row r="32" spans="1:74" x14ac:dyDescent="0.35">
      <c r="A32">
        <f t="shared" si="4"/>
        <v>1995</v>
      </c>
      <c r="B32" s="32">
        <v>605</v>
      </c>
      <c r="C32" s="32">
        <v>1370</v>
      </c>
      <c r="D32" s="32">
        <v>1890</v>
      </c>
      <c r="E32" s="33"/>
      <c r="F32" s="32">
        <v>130</v>
      </c>
      <c r="G32" s="33"/>
      <c r="H32" s="32">
        <v>340</v>
      </c>
      <c r="I32" s="33"/>
      <c r="J32" s="33"/>
      <c r="K32" s="33"/>
      <c r="L32" s="32"/>
      <c r="N32" s="32">
        <v>700</v>
      </c>
      <c r="O32" s="32">
        <v>1480</v>
      </c>
      <c r="P32" s="32">
        <v>1915</v>
      </c>
      <c r="Q32" s="33"/>
      <c r="R32" s="32">
        <v>140</v>
      </c>
      <c r="S32" s="33"/>
      <c r="T32" s="32">
        <v>340</v>
      </c>
      <c r="U32" s="33"/>
      <c r="V32" s="33"/>
      <c r="W32" s="33"/>
      <c r="X32" s="32"/>
      <c r="Z32" s="32">
        <v>129.89400000000001</v>
      </c>
      <c r="AA32" s="32">
        <v>1940.0763627803301</v>
      </c>
      <c r="AB32" s="32">
        <v>74.04533835861686</v>
      </c>
      <c r="AC32" s="32">
        <v>5.6546827058181037</v>
      </c>
      <c r="AD32" s="32">
        <v>68.390655652798756</v>
      </c>
      <c r="AE32" s="32">
        <v>1084.3061120367486</v>
      </c>
      <c r="AF32" s="32">
        <v>1027.5724478943703</v>
      </c>
      <c r="AH32" s="32">
        <v>1940.0763627803301</v>
      </c>
      <c r="AI32" s="32">
        <v>605</v>
      </c>
      <c r="AJ32" s="32">
        <v>765</v>
      </c>
      <c r="AK32" s="32">
        <v>520</v>
      </c>
      <c r="AL32" s="32">
        <v>-56.597899126978319</v>
      </c>
      <c r="AM32" s="32">
        <v>1027.5724478943703</v>
      </c>
      <c r="AN32" s="32">
        <v>700</v>
      </c>
      <c r="AO32" s="32">
        <v>780</v>
      </c>
      <c r="AP32" s="32">
        <v>435</v>
      </c>
      <c r="AQ32" s="32">
        <v>0</v>
      </c>
      <c r="AR32" s="32">
        <v>0</v>
      </c>
      <c r="AT32" s="32">
        <v>130</v>
      </c>
      <c r="AU32" s="33"/>
      <c r="AV32" s="32">
        <v>210</v>
      </c>
      <c r="BA32" s="32">
        <v>140</v>
      </c>
      <c r="BB32" s="33"/>
      <c r="BC32" s="32">
        <v>200</v>
      </c>
      <c r="BH32" s="32">
        <v>3830.0763627803299</v>
      </c>
      <c r="BI32" s="32">
        <v>3960.0763627803299</v>
      </c>
      <c r="BJ32" s="32"/>
      <c r="BK32" s="32">
        <v>4170.0763627803299</v>
      </c>
      <c r="BL32" s="32"/>
      <c r="BM32" s="32"/>
      <c r="BN32" s="32"/>
      <c r="BP32" s="32">
        <v>2942.5724478943703</v>
      </c>
      <c r="BQ32" s="32">
        <v>3082.5724478943703</v>
      </c>
      <c r="BR32" s="32"/>
      <c r="BS32" s="32">
        <v>3282.5724478943703</v>
      </c>
      <c r="BT32" s="32"/>
      <c r="BU32" s="32"/>
      <c r="BV32" s="32"/>
    </row>
    <row r="33" spans="1:74" x14ac:dyDescent="0.35">
      <c r="A33">
        <f t="shared" si="4"/>
        <v>1996</v>
      </c>
      <c r="B33" s="32">
        <v>665</v>
      </c>
      <c r="C33" s="32">
        <v>1355</v>
      </c>
      <c r="D33" s="32">
        <v>2025</v>
      </c>
      <c r="E33" s="33"/>
      <c r="F33" s="32">
        <v>130</v>
      </c>
      <c r="G33" s="33"/>
      <c r="H33" s="32">
        <v>350</v>
      </c>
      <c r="I33" s="33"/>
      <c r="J33" s="33"/>
      <c r="K33" s="33"/>
      <c r="L33" s="32"/>
      <c r="N33" s="32">
        <v>760</v>
      </c>
      <c r="O33" s="32">
        <v>1420</v>
      </c>
      <c r="P33" s="32">
        <v>1960</v>
      </c>
      <c r="Q33" s="33"/>
      <c r="R33" s="32">
        <v>90</v>
      </c>
      <c r="S33" s="33"/>
      <c r="T33" s="32">
        <v>250</v>
      </c>
      <c r="U33" s="33"/>
      <c r="V33" s="33"/>
      <c r="W33" s="33"/>
      <c r="X33" s="32"/>
      <c r="Z33" s="32">
        <v>129.74101999999999</v>
      </c>
      <c r="AA33" s="32">
        <v>2069.8173827803303</v>
      </c>
      <c r="AB33" s="32">
        <v>88.06076755601282</v>
      </c>
      <c r="AC33" s="32">
        <v>5.7822880425719063</v>
      </c>
      <c r="AD33" s="32">
        <v>82.278479513440914</v>
      </c>
      <c r="AE33" s="32">
        <v>1172.3668795927615</v>
      </c>
      <c r="AF33" s="32">
        <v>1109.8509274078112</v>
      </c>
      <c r="AH33" s="32">
        <v>2069.8173827803303</v>
      </c>
      <c r="AI33" s="32">
        <v>665</v>
      </c>
      <c r="AJ33" s="32">
        <v>690</v>
      </c>
      <c r="AK33" s="32">
        <v>670</v>
      </c>
      <c r="AL33" s="32">
        <v>-62.380187169550226</v>
      </c>
      <c r="AM33" s="32">
        <v>1109.8509274078112</v>
      </c>
      <c r="AN33" s="32">
        <v>760</v>
      </c>
      <c r="AO33" s="32">
        <v>660</v>
      </c>
      <c r="AP33" s="32">
        <v>540</v>
      </c>
      <c r="AQ33" s="32">
        <v>0</v>
      </c>
      <c r="AR33" s="32">
        <v>0</v>
      </c>
      <c r="AT33" s="32">
        <v>130</v>
      </c>
      <c r="AU33" s="33"/>
      <c r="AV33" s="32">
        <v>220</v>
      </c>
      <c r="BA33" s="32">
        <v>90</v>
      </c>
      <c r="BB33" s="33"/>
      <c r="BC33" s="32">
        <v>160</v>
      </c>
      <c r="BH33" s="32">
        <v>4094.8173827803303</v>
      </c>
      <c r="BI33" s="32">
        <v>4224.8173827803303</v>
      </c>
      <c r="BJ33" s="32"/>
      <c r="BK33" s="32">
        <v>4444.8173827803303</v>
      </c>
      <c r="BL33" s="32"/>
      <c r="BM33" s="32"/>
      <c r="BN33" s="32"/>
      <c r="BP33" s="32">
        <v>3069.8509274078115</v>
      </c>
      <c r="BQ33" s="32">
        <v>3159.8509274078115</v>
      </c>
      <c r="BR33" s="32"/>
      <c r="BS33" s="32">
        <v>3319.8509274078115</v>
      </c>
      <c r="BT33" s="32"/>
      <c r="BU33" s="32"/>
      <c r="BV33" s="32"/>
    </row>
    <row r="34" spans="1:74" x14ac:dyDescent="0.35">
      <c r="A34">
        <f t="shared" si="4"/>
        <v>1997</v>
      </c>
      <c r="B34" s="32">
        <v>690</v>
      </c>
      <c r="C34" s="32">
        <v>1390</v>
      </c>
      <c r="D34" s="32">
        <v>2015</v>
      </c>
      <c r="E34" s="33"/>
      <c r="F34" s="32">
        <v>95</v>
      </c>
      <c r="G34" s="33"/>
      <c r="H34" s="32">
        <v>310</v>
      </c>
      <c r="I34" s="33"/>
      <c r="J34" s="33"/>
      <c r="K34" s="33"/>
      <c r="L34" s="32"/>
      <c r="N34" s="32">
        <v>765</v>
      </c>
      <c r="O34" s="32">
        <v>1385</v>
      </c>
      <c r="P34" s="32">
        <v>1985</v>
      </c>
      <c r="Q34" s="33"/>
      <c r="R34" s="32">
        <v>70</v>
      </c>
      <c r="S34" s="33"/>
      <c r="T34" s="32">
        <v>215</v>
      </c>
      <c r="U34" s="33"/>
      <c r="V34" s="33"/>
      <c r="W34" s="33"/>
      <c r="X34" s="32"/>
      <c r="Z34" s="32">
        <v>128.17500000000001</v>
      </c>
      <c r="AA34" s="32">
        <v>2197.9923827803304</v>
      </c>
      <c r="AB34" s="32">
        <v>89.850867184810312</v>
      </c>
      <c r="AC34" s="32">
        <v>6.6107339404831436</v>
      </c>
      <c r="AD34" s="32">
        <v>83.240133244327168</v>
      </c>
      <c r="AE34" s="32">
        <v>1262.2177467775718</v>
      </c>
      <c r="AF34" s="32">
        <v>1193.0910606521384</v>
      </c>
      <c r="AH34" s="32">
        <v>2197.9923827803304</v>
      </c>
      <c r="AI34" s="32">
        <v>690</v>
      </c>
      <c r="AJ34" s="32">
        <v>700</v>
      </c>
      <c r="AK34" s="32">
        <v>625</v>
      </c>
      <c r="AL34" s="32">
        <v>-68.990921110033369</v>
      </c>
      <c r="AM34" s="32">
        <v>1193.0910606521384</v>
      </c>
      <c r="AN34" s="32">
        <v>765</v>
      </c>
      <c r="AO34" s="32">
        <v>620</v>
      </c>
      <c r="AP34" s="32">
        <v>600</v>
      </c>
      <c r="AQ34" s="32">
        <v>0</v>
      </c>
      <c r="AR34" s="32">
        <v>0</v>
      </c>
      <c r="AT34" s="32">
        <v>95</v>
      </c>
      <c r="AU34" s="33"/>
      <c r="AV34" s="32">
        <v>215</v>
      </c>
      <c r="BA34" s="32">
        <v>70</v>
      </c>
      <c r="BB34" s="33"/>
      <c r="BC34" s="32">
        <v>145</v>
      </c>
      <c r="BH34" s="32">
        <v>4212.9923827803304</v>
      </c>
      <c r="BI34" s="32">
        <v>4307.9923827803304</v>
      </c>
      <c r="BJ34" s="32"/>
      <c r="BK34" s="32">
        <v>4522.9923827803304</v>
      </c>
      <c r="BL34" s="32"/>
      <c r="BM34" s="32"/>
      <c r="BN34" s="32"/>
      <c r="BP34" s="32">
        <v>3178.0910606521384</v>
      </c>
      <c r="BQ34" s="32">
        <v>3248.0910606521384</v>
      </c>
      <c r="BR34" s="32"/>
      <c r="BS34" s="32">
        <v>3393.0910606521384</v>
      </c>
      <c r="BT34" s="32"/>
      <c r="BU34" s="32"/>
      <c r="BV34" s="32"/>
    </row>
    <row r="35" spans="1:74" x14ac:dyDescent="0.35">
      <c r="A35">
        <f t="shared" si="4"/>
        <v>1998</v>
      </c>
      <c r="B35" s="32">
        <v>685</v>
      </c>
      <c r="C35" s="32">
        <v>1260</v>
      </c>
      <c r="D35" s="32">
        <v>1800</v>
      </c>
      <c r="E35" s="33"/>
      <c r="F35" s="32">
        <v>95</v>
      </c>
      <c r="G35" s="33"/>
      <c r="H35" s="32">
        <v>335</v>
      </c>
      <c r="I35" s="33"/>
      <c r="J35" s="33"/>
      <c r="K35" s="33"/>
      <c r="L35" s="32"/>
      <c r="N35" s="32">
        <v>755</v>
      </c>
      <c r="O35" s="32">
        <v>1340</v>
      </c>
      <c r="P35" s="32">
        <v>1795</v>
      </c>
      <c r="Q35" s="33"/>
      <c r="R35" s="32">
        <v>65</v>
      </c>
      <c r="S35" s="33"/>
      <c r="T35" s="32">
        <v>235</v>
      </c>
      <c r="U35" s="33"/>
      <c r="V35" s="33"/>
      <c r="W35" s="33"/>
      <c r="X35" s="32"/>
      <c r="Z35" s="32">
        <v>132.64716999999999</v>
      </c>
      <c r="AA35" s="32">
        <v>2330.6395527803306</v>
      </c>
      <c r="AB35" s="32">
        <v>94.397310691829233</v>
      </c>
      <c r="AC35" s="32">
        <v>6.9949880355777481</v>
      </c>
      <c r="AD35" s="32">
        <v>87.402322656251485</v>
      </c>
      <c r="AE35" s="32">
        <v>1356.6150574694011</v>
      </c>
      <c r="AF35" s="32">
        <v>1280.4933833083899</v>
      </c>
      <c r="AH35" s="32">
        <v>2330.6395527803306</v>
      </c>
      <c r="AI35" s="32">
        <v>685</v>
      </c>
      <c r="AJ35" s="32">
        <v>575</v>
      </c>
      <c r="AK35" s="32">
        <v>540</v>
      </c>
      <c r="AL35" s="32">
        <v>-75.985909145611117</v>
      </c>
      <c r="AM35" s="32">
        <v>1280.4933833083899</v>
      </c>
      <c r="AN35" s="32">
        <v>755</v>
      </c>
      <c r="AO35" s="32">
        <v>585</v>
      </c>
      <c r="AP35" s="32">
        <v>455</v>
      </c>
      <c r="AQ35" s="32">
        <v>0</v>
      </c>
      <c r="AR35" s="32">
        <v>0</v>
      </c>
      <c r="AT35" s="32">
        <v>95</v>
      </c>
      <c r="AU35" s="33"/>
      <c r="AV35" s="32">
        <v>240</v>
      </c>
      <c r="BA35" s="32">
        <v>65</v>
      </c>
      <c r="BB35" s="33"/>
      <c r="BC35" s="32">
        <v>170</v>
      </c>
      <c r="BH35" s="32">
        <v>4130.6395527803306</v>
      </c>
      <c r="BI35" s="32">
        <v>4225.6395527803306</v>
      </c>
      <c r="BJ35" s="32"/>
      <c r="BK35" s="32">
        <v>4465.6395527803306</v>
      </c>
      <c r="BL35" s="32"/>
      <c r="BM35" s="32"/>
      <c r="BN35" s="32"/>
      <c r="BP35" s="32">
        <v>3075.4933833083896</v>
      </c>
      <c r="BQ35" s="32">
        <v>3140.4933833083896</v>
      </c>
      <c r="BR35" s="32"/>
      <c r="BS35" s="32">
        <v>3310.4933833083896</v>
      </c>
      <c r="BT35" s="32"/>
      <c r="BU35" s="32"/>
      <c r="BV35" s="32"/>
    </row>
    <row r="36" spans="1:74" x14ac:dyDescent="0.35">
      <c r="A36">
        <f t="shared" si="4"/>
        <v>1999</v>
      </c>
      <c r="B36" s="32">
        <v>665</v>
      </c>
      <c r="C36" s="32">
        <v>1120</v>
      </c>
      <c r="D36" s="32">
        <v>1665</v>
      </c>
      <c r="E36" s="33"/>
      <c r="F36" s="32">
        <v>85</v>
      </c>
      <c r="G36" s="33"/>
      <c r="H36" s="32">
        <v>370</v>
      </c>
      <c r="I36" s="33"/>
      <c r="J36" s="33"/>
      <c r="K36" s="33"/>
      <c r="L36" s="32"/>
      <c r="N36" s="32">
        <v>760</v>
      </c>
      <c r="O36" s="32">
        <v>1265</v>
      </c>
      <c r="P36" s="32">
        <v>1750</v>
      </c>
      <c r="Q36" s="33"/>
      <c r="R36" s="32">
        <v>75</v>
      </c>
      <c r="S36" s="33"/>
      <c r="T36" s="32">
        <v>245</v>
      </c>
      <c r="U36" s="33"/>
      <c r="V36" s="33"/>
      <c r="W36" s="33"/>
      <c r="X36" s="32"/>
      <c r="Z36" s="32">
        <v>137.09902</v>
      </c>
      <c r="AA36" s="32">
        <v>2467.7385727803307</v>
      </c>
      <c r="AB36" s="32">
        <v>105.89171134959747</v>
      </c>
      <c r="AC36" s="32">
        <v>7.1657113495974727</v>
      </c>
      <c r="AD36" s="32">
        <v>98.725999999999999</v>
      </c>
      <c r="AE36" s="32">
        <v>1462.5067688189986</v>
      </c>
      <c r="AF36" s="32">
        <v>1379.2193833083898</v>
      </c>
      <c r="AH36" s="32">
        <v>2467.7385727803307</v>
      </c>
      <c r="AI36" s="32">
        <v>665</v>
      </c>
      <c r="AJ36" s="32">
        <v>455</v>
      </c>
      <c r="AK36" s="32">
        <v>545</v>
      </c>
      <c r="AL36" s="32">
        <v>-83.15162049520859</v>
      </c>
      <c r="AM36" s="32">
        <v>1379.2193833083898</v>
      </c>
      <c r="AN36" s="32">
        <v>760</v>
      </c>
      <c r="AO36" s="32">
        <v>505</v>
      </c>
      <c r="AP36" s="32">
        <v>485</v>
      </c>
      <c r="AQ36" s="32">
        <v>0</v>
      </c>
      <c r="AR36" s="32">
        <v>0</v>
      </c>
      <c r="AT36" s="32">
        <v>85</v>
      </c>
      <c r="AU36" s="33"/>
      <c r="AV36" s="32">
        <v>285</v>
      </c>
      <c r="BA36" s="32">
        <v>75</v>
      </c>
      <c r="BB36" s="33"/>
      <c r="BC36" s="32">
        <v>170</v>
      </c>
      <c r="BH36" s="32">
        <v>4132.7385727803303</v>
      </c>
      <c r="BI36" s="32">
        <v>4217.7385727803303</v>
      </c>
      <c r="BJ36" s="32"/>
      <c r="BK36" s="32">
        <v>4502.7385727803303</v>
      </c>
      <c r="BL36" s="32"/>
      <c r="BM36" s="32"/>
      <c r="BN36" s="32"/>
      <c r="BP36" s="32">
        <v>3129.2193833083898</v>
      </c>
      <c r="BQ36" s="32">
        <v>3204.2193833083898</v>
      </c>
      <c r="BR36" s="32"/>
      <c r="BS36" s="32">
        <v>3374.2193833083898</v>
      </c>
      <c r="BT36" s="32"/>
      <c r="BU36" s="32"/>
      <c r="BV36" s="32"/>
    </row>
    <row r="37" spans="1:74" x14ac:dyDescent="0.35">
      <c r="A37">
        <f t="shared" si="4"/>
        <v>2000</v>
      </c>
      <c r="B37" s="32">
        <v>630</v>
      </c>
      <c r="C37" s="32">
        <v>1010</v>
      </c>
      <c r="D37" s="32">
        <v>1490</v>
      </c>
      <c r="E37" s="33"/>
      <c r="F37" s="32">
        <v>85</v>
      </c>
      <c r="G37" s="33"/>
      <c r="H37" s="32">
        <v>440</v>
      </c>
      <c r="I37" s="33"/>
      <c r="J37" s="33"/>
      <c r="K37" s="33"/>
      <c r="L37" s="32"/>
      <c r="N37" s="32">
        <v>735</v>
      </c>
      <c r="O37" s="32">
        <v>1195</v>
      </c>
      <c r="P37" s="32">
        <v>1625</v>
      </c>
      <c r="Q37" s="33"/>
      <c r="R37" s="32">
        <v>65</v>
      </c>
      <c r="S37" s="33"/>
      <c r="T37" s="32">
        <v>235</v>
      </c>
      <c r="U37" s="33"/>
      <c r="V37" s="33"/>
      <c r="W37" s="33"/>
      <c r="X37" s="32"/>
      <c r="Z37" s="32">
        <v>126.24501000000001</v>
      </c>
      <c r="AA37" s="32">
        <v>2593.9835827803308</v>
      </c>
      <c r="AB37" s="32">
        <v>115.64885726519371</v>
      </c>
      <c r="AC37" s="32">
        <v>7.3438572651937193</v>
      </c>
      <c r="AD37" s="32">
        <v>108.30499999999999</v>
      </c>
      <c r="AE37" s="32">
        <v>1578.1556260841924</v>
      </c>
      <c r="AF37" s="32">
        <v>1487.5243833083898</v>
      </c>
      <c r="AH37" s="32">
        <v>2593.9835827803308</v>
      </c>
      <c r="AI37" s="32">
        <v>630</v>
      </c>
      <c r="AJ37" s="32">
        <v>380</v>
      </c>
      <c r="AK37" s="32">
        <v>480</v>
      </c>
      <c r="AL37" s="32">
        <v>-90.495477760402309</v>
      </c>
      <c r="AM37" s="32">
        <v>1487.5243833083898</v>
      </c>
      <c r="AN37" s="32">
        <v>735</v>
      </c>
      <c r="AO37" s="32">
        <v>460</v>
      </c>
      <c r="AP37" s="32">
        <v>430</v>
      </c>
      <c r="AQ37" s="32">
        <v>0</v>
      </c>
      <c r="AR37" s="32">
        <v>0</v>
      </c>
      <c r="AT37" s="32">
        <v>85</v>
      </c>
      <c r="AU37" s="33"/>
      <c r="AV37" s="32">
        <v>355</v>
      </c>
      <c r="BA37" s="32">
        <v>65</v>
      </c>
      <c r="BB37" s="33"/>
      <c r="BC37" s="32">
        <v>170</v>
      </c>
      <c r="BH37" s="32">
        <v>4083.9835827803308</v>
      </c>
      <c r="BI37" s="32">
        <v>4168.9835827803308</v>
      </c>
      <c r="BJ37" s="32"/>
      <c r="BK37" s="32">
        <v>4523.9835827803308</v>
      </c>
      <c r="BL37" s="32"/>
      <c r="BM37" s="32"/>
      <c r="BN37" s="32"/>
      <c r="BP37" s="32">
        <v>3112.5243833083896</v>
      </c>
      <c r="BQ37" s="32">
        <v>3177.5243833083896</v>
      </c>
      <c r="BR37" s="32"/>
      <c r="BS37" s="32">
        <v>3347.5243833083896</v>
      </c>
      <c r="BT37" s="32"/>
      <c r="BU37" s="32"/>
      <c r="BV37" s="32"/>
    </row>
    <row r="38" spans="1:74" x14ac:dyDescent="0.35">
      <c r="A38">
        <f t="shared" si="4"/>
        <v>2001</v>
      </c>
      <c r="B38" s="32">
        <v>605</v>
      </c>
      <c r="C38" s="32">
        <v>955</v>
      </c>
      <c r="D38" s="32">
        <v>1430</v>
      </c>
      <c r="E38" s="33"/>
      <c r="F38" s="32">
        <v>75</v>
      </c>
      <c r="G38" s="32">
        <v>206</v>
      </c>
      <c r="H38" s="32">
        <v>420</v>
      </c>
      <c r="I38" s="33"/>
      <c r="J38" s="33"/>
      <c r="K38" s="33"/>
      <c r="L38" s="32"/>
      <c r="N38" s="32">
        <v>655</v>
      </c>
      <c r="O38" s="32">
        <v>1100</v>
      </c>
      <c r="P38" s="32">
        <v>1495</v>
      </c>
      <c r="Q38" s="33"/>
      <c r="R38" s="32">
        <v>70</v>
      </c>
      <c r="S38" s="32">
        <v>126</v>
      </c>
      <c r="T38" s="32">
        <v>245</v>
      </c>
      <c r="U38" s="33"/>
      <c r="V38" s="33"/>
      <c r="W38" s="33"/>
      <c r="X38" s="32"/>
      <c r="Z38" s="32">
        <v>116.67838000000002</v>
      </c>
      <c r="AA38" s="32">
        <v>2710.6619627803307</v>
      </c>
      <c r="AB38" s="32">
        <v>112.2317893034639</v>
      </c>
      <c r="AC38" s="32">
        <v>7.7601893034638891</v>
      </c>
      <c r="AD38" s="32">
        <v>104.47160000000001</v>
      </c>
      <c r="AE38" s="32">
        <v>1690.3874153876563</v>
      </c>
      <c r="AF38" s="32">
        <v>1591.9959833083899</v>
      </c>
      <c r="AH38" s="32">
        <v>2710.6619627803307</v>
      </c>
      <c r="AI38" s="32">
        <v>605</v>
      </c>
      <c r="AJ38" s="32">
        <v>350</v>
      </c>
      <c r="AK38" s="32">
        <v>475</v>
      </c>
      <c r="AL38" s="32">
        <v>-98.255667063866198</v>
      </c>
      <c r="AM38" s="32">
        <v>1591.9959833083899</v>
      </c>
      <c r="AN38" s="32">
        <v>655</v>
      </c>
      <c r="AO38" s="32">
        <v>445</v>
      </c>
      <c r="AP38" s="32">
        <v>395</v>
      </c>
      <c r="AQ38" s="32">
        <v>0</v>
      </c>
      <c r="AR38" s="32">
        <v>0</v>
      </c>
      <c r="AT38" s="32">
        <v>75</v>
      </c>
      <c r="AU38" s="32">
        <v>131</v>
      </c>
      <c r="AV38" s="32">
        <v>214</v>
      </c>
      <c r="BA38" s="32">
        <v>70</v>
      </c>
      <c r="BB38" s="32">
        <v>56</v>
      </c>
      <c r="BC38" s="32">
        <v>119</v>
      </c>
      <c r="BH38" s="32">
        <v>4140.6619627803302</v>
      </c>
      <c r="BI38" s="32">
        <v>4215.6619627803302</v>
      </c>
      <c r="BJ38" s="32">
        <v>4346.6619627803302</v>
      </c>
      <c r="BK38" s="32">
        <v>4560.6619627803302</v>
      </c>
      <c r="BL38" s="32"/>
      <c r="BM38" s="32"/>
      <c r="BN38" s="32"/>
      <c r="BP38" s="32">
        <v>3086.9959833083899</v>
      </c>
      <c r="BQ38" s="32">
        <v>3156.9959833083899</v>
      </c>
      <c r="BR38" s="32">
        <v>3212.9959833083899</v>
      </c>
      <c r="BS38" s="32">
        <v>3331.9959833083899</v>
      </c>
      <c r="BT38" s="32"/>
      <c r="BU38" s="32"/>
      <c r="BV38" s="32"/>
    </row>
    <row r="39" spans="1:74" x14ac:dyDescent="0.35">
      <c r="A39">
        <f t="shared" si="4"/>
        <v>2002</v>
      </c>
      <c r="B39" s="32">
        <v>595</v>
      </c>
      <c r="C39" s="32">
        <v>920</v>
      </c>
      <c r="D39" s="32">
        <v>1345</v>
      </c>
      <c r="E39" s="33"/>
      <c r="F39" s="32">
        <v>91</v>
      </c>
      <c r="G39" s="32">
        <v>244</v>
      </c>
      <c r="H39" s="32">
        <v>490</v>
      </c>
      <c r="I39" s="33"/>
      <c r="J39" s="33"/>
      <c r="K39" s="33"/>
      <c r="L39" s="32"/>
      <c r="N39" s="32">
        <v>630</v>
      </c>
      <c r="O39" s="32">
        <v>1000</v>
      </c>
      <c r="P39" s="32">
        <v>1330</v>
      </c>
      <c r="Q39" s="33"/>
      <c r="R39" s="32">
        <v>71</v>
      </c>
      <c r="S39" s="32">
        <v>145</v>
      </c>
      <c r="T39" s="32">
        <v>265</v>
      </c>
      <c r="U39" s="33"/>
      <c r="V39" s="33"/>
      <c r="W39" s="33"/>
      <c r="X39" s="32"/>
      <c r="Z39" s="32">
        <v>115.94425999999999</v>
      </c>
      <c r="AA39" s="32">
        <v>2826.6062227803304</v>
      </c>
      <c r="AB39" s="32">
        <v>109.66117116950284</v>
      </c>
      <c r="AC39" s="32">
        <v>7.5229711695028385</v>
      </c>
      <c r="AD39" s="32">
        <v>102.1382</v>
      </c>
      <c r="AE39" s="32">
        <v>1800.0485865571591</v>
      </c>
      <c r="AF39" s="32">
        <v>1694.13418330839</v>
      </c>
      <c r="AH39" s="32">
        <v>2826.6062227803304</v>
      </c>
      <c r="AI39" s="32">
        <v>595</v>
      </c>
      <c r="AJ39" s="32">
        <v>325</v>
      </c>
      <c r="AK39" s="32">
        <v>425</v>
      </c>
      <c r="AL39" s="32">
        <v>-105.77863823336904</v>
      </c>
      <c r="AM39" s="32">
        <v>1694.13418330839</v>
      </c>
      <c r="AN39" s="32">
        <v>630</v>
      </c>
      <c r="AO39" s="32">
        <v>370</v>
      </c>
      <c r="AP39" s="32">
        <v>330</v>
      </c>
      <c r="AQ39" s="32">
        <v>0</v>
      </c>
      <c r="AR39" s="32">
        <v>0</v>
      </c>
      <c r="AT39" s="32">
        <v>91</v>
      </c>
      <c r="AU39" s="32">
        <v>153</v>
      </c>
      <c r="AV39" s="32">
        <v>246</v>
      </c>
      <c r="BA39" s="32">
        <v>71</v>
      </c>
      <c r="BB39" s="32">
        <v>74</v>
      </c>
      <c r="BC39" s="32">
        <v>120</v>
      </c>
      <c r="BH39" s="32">
        <v>4171.6062227803304</v>
      </c>
      <c r="BI39" s="32">
        <v>4262.6062227803304</v>
      </c>
      <c r="BJ39" s="32">
        <v>4415.6062227803304</v>
      </c>
      <c r="BK39" s="32">
        <v>4661.6062227803304</v>
      </c>
      <c r="BL39" s="32"/>
      <c r="BM39" s="32"/>
      <c r="BN39" s="32"/>
      <c r="BP39" s="32">
        <v>3024.1341833083898</v>
      </c>
      <c r="BQ39" s="32">
        <v>3095.1341833083898</v>
      </c>
      <c r="BR39" s="32">
        <v>3169.1341833083898</v>
      </c>
      <c r="BS39" s="32">
        <v>3289.1341833083898</v>
      </c>
      <c r="BT39" s="32"/>
      <c r="BU39" s="32"/>
      <c r="BV39" s="32"/>
    </row>
    <row r="40" spans="1:74" x14ac:dyDescent="0.35">
      <c r="A40">
        <f t="shared" si="4"/>
        <v>2003</v>
      </c>
      <c r="B40" s="32">
        <v>571</v>
      </c>
      <c r="C40" s="32">
        <v>857</v>
      </c>
      <c r="D40" s="32">
        <v>1267</v>
      </c>
      <c r="E40" s="33"/>
      <c r="F40" s="32">
        <v>95</v>
      </c>
      <c r="G40" s="32">
        <v>247</v>
      </c>
      <c r="H40" s="32">
        <v>496</v>
      </c>
      <c r="I40" s="33"/>
      <c r="J40" s="33"/>
      <c r="K40" s="33"/>
      <c r="L40" s="32"/>
      <c r="N40" s="32">
        <v>590</v>
      </c>
      <c r="O40" s="32">
        <v>905</v>
      </c>
      <c r="P40" s="32">
        <v>1241</v>
      </c>
      <c r="Q40" s="33"/>
      <c r="R40" s="32">
        <v>74</v>
      </c>
      <c r="S40" s="32">
        <v>153</v>
      </c>
      <c r="T40" s="32">
        <v>276</v>
      </c>
      <c r="U40" s="33"/>
      <c r="V40" s="33"/>
      <c r="W40" s="33"/>
      <c r="X40" s="32"/>
      <c r="Z40" s="32">
        <v>106.07294000000002</v>
      </c>
      <c r="AA40" s="32">
        <v>2932.6791627803304</v>
      </c>
      <c r="AB40" s="32">
        <v>109.2037816662077</v>
      </c>
      <c r="AC40" s="32">
        <v>7.2969816662076994</v>
      </c>
      <c r="AD40" s="32">
        <v>101.9068</v>
      </c>
      <c r="AE40" s="32">
        <v>1909.2523682233668</v>
      </c>
      <c r="AF40" s="32">
        <v>1796.04098330839</v>
      </c>
      <c r="AH40" s="32">
        <v>2932.6791627803304</v>
      </c>
      <c r="AI40" s="32">
        <v>571</v>
      </c>
      <c r="AJ40" s="32">
        <v>286</v>
      </c>
      <c r="AK40" s="32">
        <v>410</v>
      </c>
      <c r="AL40" s="32">
        <v>-113.07561989957674</v>
      </c>
      <c r="AM40" s="32">
        <v>1796.04098330839</v>
      </c>
      <c r="AN40" s="32">
        <v>590</v>
      </c>
      <c r="AO40" s="32">
        <v>315</v>
      </c>
      <c r="AP40" s="32">
        <v>336</v>
      </c>
      <c r="AQ40" s="32">
        <v>0</v>
      </c>
      <c r="AR40" s="32">
        <v>0</v>
      </c>
      <c r="AT40" s="32">
        <v>95</v>
      </c>
      <c r="AU40" s="32">
        <v>152</v>
      </c>
      <c r="AV40" s="32">
        <v>249</v>
      </c>
      <c r="BA40" s="32">
        <v>74</v>
      </c>
      <c r="BB40" s="32">
        <v>79</v>
      </c>
      <c r="BC40" s="32">
        <v>123</v>
      </c>
      <c r="BH40" s="32">
        <v>4199.6791627803304</v>
      </c>
      <c r="BI40" s="32">
        <v>4294.6791627803304</v>
      </c>
      <c r="BJ40" s="32">
        <v>4446.6791627803304</v>
      </c>
      <c r="BK40" s="32">
        <v>4695.6791627803304</v>
      </c>
      <c r="BL40" s="32"/>
      <c r="BM40" s="32"/>
      <c r="BN40" s="32"/>
      <c r="BP40" s="32">
        <v>3037.04098330839</v>
      </c>
      <c r="BQ40" s="32">
        <v>3111.04098330839</v>
      </c>
      <c r="BR40" s="32">
        <v>3190.04098330839</v>
      </c>
      <c r="BS40" s="32">
        <v>3313.04098330839</v>
      </c>
      <c r="BT40" s="32"/>
      <c r="BU40" s="32"/>
      <c r="BV40" s="32"/>
    </row>
    <row r="41" spans="1:74" x14ac:dyDescent="0.35">
      <c r="A41">
        <f t="shared" si="4"/>
        <v>2004</v>
      </c>
      <c r="B41" s="32">
        <v>533</v>
      </c>
      <c r="C41" s="32">
        <v>816</v>
      </c>
      <c r="D41" s="32">
        <v>1328</v>
      </c>
      <c r="E41" s="33"/>
      <c r="F41" s="32">
        <v>73</v>
      </c>
      <c r="G41" s="32">
        <v>208</v>
      </c>
      <c r="H41" s="32">
        <v>453</v>
      </c>
      <c r="I41" s="33"/>
      <c r="J41" s="33"/>
      <c r="K41" s="33"/>
      <c r="L41" s="32"/>
      <c r="N41" s="32">
        <v>531</v>
      </c>
      <c r="O41" s="32">
        <v>826</v>
      </c>
      <c r="P41" s="32">
        <v>1170</v>
      </c>
      <c r="Q41" s="33"/>
      <c r="R41" s="32">
        <v>64</v>
      </c>
      <c r="S41" s="32">
        <v>138</v>
      </c>
      <c r="T41" s="32">
        <v>252</v>
      </c>
      <c r="U41" s="33"/>
      <c r="V41" s="33"/>
      <c r="W41" s="33"/>
      <c r="X41" s="32"/>
      <c r="Z41" s="32">
        <v>95.374020000000016</v>
      </c>
      <c r="AA41" s="32">
        <v>3028.0531827803306</v>
      </c>
      <c r="AB41" s="32">
        <v>102.0468947431085</v>
      </c>
      <c r="AC41" s="32">
        <v>7.0823947431084946</v>
      </c>
      <c r="AD41" s="32">
        <v>94.964500000000001</v>
      </c>
      <c r="AE41" s="32">
        <v>2011.2992629664752</v>
      </c>
      <c r="AF41" s="32">
        <v>1891.00548330839</v>
      </c>
      <c r="AH41" s="32">
        <v>3028.0531827803306</v>
      </c>
      <c r="AI41" s="32">
        <v>533</v>
      </c>
      <c r="AJ41" s="32">
        <v>283</v>
      </c>
      <c r="AK41" s="32">
        <v>512</v>
      </c>
      <c r="AL41" s="32">
        <v>-120.15801464268523</v>
      </c>
      <c r="AM41" s="32">
        <v>1891.00548330839</v>
      </c>
      <c r="AN41" s="32">
        <v>531</v>
      </c>
      <c r="AO41" s="32">
        <v>295</v>
      </c>
      <c r="AP41" s="32">
        <v>344</v>
      </c>
      <c r="AQ41" s="32">
        <v>0</v>
      </c>
      <c r="AR41" s="32">
        <v>0</v>
      </c>
      <c r="AT41" s="32">
        <v>73</v>
      </c>
      <c r="AU41" s="32">
        <v>135</v>
      </c>
      <c r="AV41" s="32">
        <v>245</v>
      </c>
      <c r="BA41" s="32">
        <v>64</v>
      </c>
      <c r="BB41" s="32">
        <v>74</v>
      </c>
      <c r="BC41" s="32">
        <v>114</v>
      </c>
      <c r="BH41" s="32">
        <v>4356.0531827803306</v>
      </c>
      <c r="BI41" s="32">
        <v>4429.0531827803306</v>
      </c>
      <c r="BJ41" s="32">
        <v>4564.0531827803306</v>
      </c>
      <c r="BK41" s="32">
        <v>4809.0531827803306</v>
      </c>
      <c r="BL41" s="32"/>
      <c r="BM41" s="32"/>
      <c r="BN41" s="32"/>
      <c r="BP41" s="32">
        <v>3061.00548330839</v>
      </c>
      <c r="BQ41" s="32">
        <v>3125.00548330839</v>
      </c>
      <c r="BR41" s="32">
        <v>3199.00548330839</v>
      </c>
      <c r="BS41" s="32">
        <v>3313.00548330839</v>
      </c>
      <c r="BT41" s="32"/>
      <c r="BU41" s="32"/>
      <c r="BV41" s="32"/>
    </row>
    <row r="42" spans="1:74" x14ac:dyDescent="0.35">
      <c r="A42">
        <f t="shared" si="4"/>
        <v>2005</v>
      </c>
      <c r="B42" s="32">
        <v>516</v>
      </c>
      <c r="C42" s="32">
        <v>816</v>
      </c>
      <c r="D42" s="32">
        <v>1267</v>
      </c>
      <c r="E42" s="33"/>
      <c r="F42" s="32">
        <v>68</v>
      </c>
      <c r="G42" s="32">
        <v>203</v>
      </c>
      <c r="H42" s="32">
        <v>423</v>
      </c>
      <c r="I42" s="33"/>
      <c r="J42" s="33"/>
      <c r="K42" s="33"/>
      <c r="L42" s="32"/>
      <c r="N42" s="32">
        <v>481</v>
      </c>
      <c r="O42" s="32">
        <v>728</v>
      </c>
      <c r="P42" s="32">
        <v>1006</v>
      </c>
      <c r="Q42" s="33"/>
      <c r="R42" s="32">
        <v>68</v>
      </c>
      <c r="S42" s="32">
        <v>141</v>
      </c>
      <c r="T42" s="32">
        <v>282</v>
      </c>
      <c r="U42" s="33"/>
      <c r="V42" s="33"/>
      <c r="W42" s="33"/>
      <c r="X42" s="32"/>
      <c r="Z42" s="32">
        <v>84.721130000000002</v>
      </c>
      <c r="AA42" s="32">
        <v>3112.7743127803305</v>
      </c>
      <c r="AB42" s="32">
        <v>93.14881459366029</v>
      </c>
      <c r="AC42" s="32">
        <v>6.733484593660279</v>
      </c>
      <c r="AD42" s="32">
        <v>86.415330000000012</v>
      </c>
      <c r="AE42" s="32">
        <v>2104.4480775601355</v>
      </c>
      <c r="AF42" s="32">
        <v>1977.4208133083901</v>
      </c>
      <c r="AH42" s="32">
        <v>3112.7743127803305</v>
      </c>
      <c r="AI42" s="32">
        <v>516</v>
      </c>
      <c r="AJ42" s="32">
        <v>300</v>
      </c>
      <c r="AK42" s="32">
        <v>451</v>
      </c>
      <c r="AL42" s="32">
        <v>-126.89149923634551</v>
      </c>
      <c r="AM42" s="32">
        <v>1977.4208133083901</v>
      </c>
      <c r="AN42" s="32">
        <v>481</v>
      </c>
      <c r="AO42" s="32">
        <v>247</v>
      </c>
      <c r="AP42" s="32">
        <v>278</v>
      </c>
      <c r="AQ42" s="32">
        <v>0</v>
      </c>
      <c r="AR42" s="32">
        <v>0</v>
      </c>
      <c r="AT42" s="32">
        <v>68</v>
      </c>
      <c r="AU42" s="32">
        <v>135</v>
      </c>
      <c r="AV42" s="32">
        <v>220</v>
      </c>
      <c r="BA42" s="32">
        <v>68</v>
      </c>
      <c r="BB42" s="32">
        <v>73</v>
      </c>
      <c r="BC42" s="32">
        <v>141</v>
      </c>
      <c r="BH42" s="32">
        <v>4379.7743127803305</v>
      </c>
      <c r="BI42" s="32">
        <v>4447.7743127803305</v>
      </c>
      <c r="BJ42" s="32">
        <v>4582.7743127803305</v>
      </c>
      <c r="BK42" s="32">
        <v>4802.7743127803305</v>
      </c>
      <c r="BL42" s="32"/>
      <c r="BM42" s="32"/>
      <c r="BN42" s="32"/>
      <c r="BP42" s="32">
        <v>2983.4208133083903</v>
      </c>
      <c r="BQ42" s="32">
        <v>3051.4208133083903</v>
      </c>
      <c r="BR42" s="32">
        <v>3124.4208133083903</v>
      </c>
      <c r="BS42" s="32">
        <v>3265.4208133083903</v>
      </c>
      <c r="BT42" s="32"/>
      <c r="BU42" s="32"/>
      <c r="BV42" s="32"/>
    </row>
    <row r="43" spans="1:74" x14ac:dyDescent="0.35">
      <c r="A43">
        <f t="shared" si="4"/>
        <v>2006</v>
      </c>
      <c r="B43" s="32">
        <v>479</v>
      </c>
      <c r="C43" s="32">
        <v>776</v>
      </c>
      <c r="D43" s="32">
        <v>1255</v>
      </c>
      <c r="E43" s="33"/>
      <c r="F43" s="32">
        <v>61</v>
      </c>
      <c r="G43" s="32">
        <v>190</v>
      </c>
      <c r="H43" s="32">
        <v>422</v>
      </c>
      <c r="I43" s="33"/>
      <c r="J43" s="33"/>
      <c r="K43" s="33"/>
      <c r="L43" s="32"/>
      <c r="N43" s="32">
        <v>412</v>
      </c>
      <c r="O43" s="32">
        <v>684</v>
      </c>
      <c r="P43" s="32">
        <v>967</v>
      </c>
      <c r="Q43" s="33"/>
      <c r="R43" s="32">
        <v>61</v>
      </c>
      <c r="S43" s="32">
        <v>127</v>
      </c>
      <c r="T43" s="32">
        <v>260</v>
      </c>
      <c r="U43" s="33"/>
      <c r="V43" s="33"/>
      <c r="W43" s="33"/>
      <c r="X43" s="32"/>
      <c r="Z43" s="32">
        <v>76.577860000000015</v>
      </c>
      <c r="AA43" s="32">
        <v>3189.3521727803304</v>
      </c>
      <c r="AB43" s="32">
        <v>84.119847886315327</v>
      </c>
      <c r="AC43" s="32">
        <v>6.2808478863153283</v>
      </c>
      <c r="AD43" s="32">
        <v>77.838999999999999</v>
      </c>
      <c r="AE43" s="32">
        <v>2188.5679254464508</v>
      </c>
      <c r="AF43" s="32">
        <v>2055.2598133083902</v>
      </c>
      <c r="AH43" s="32">
        <v>3189.3521727803304</v>
      </c>
      <c r="AI43" s="32">
        <v>479</v>
      </c>
      <c r="AJ43" s="32">
        <v>297</v>
      </c>
      <c r="AK43" s="32">
        <v>479</v>
      </c>
      <c r="AL43" s="32">
        <v>-133.17234712266082</v>
      </c>
      <c r="AM43" s="32">
        <v>2055.2598133083902</v>
      </c>
      <c r="AN43" s="32">
        <v>412</v>
      </c>
      <c r="AO43" s="32">
        <v>272</v>
      </c>
      <c r="AP43" s="32">
        <v>283</v>
      </c>
      <c r="AQ43" s="32">
        <v>0</v>
      </c>
      <c r="AR43" s="32">
        <v>0</v>
      </c>
      <c r="AT43" s="32">
        <v>61</v>
      </c>
      <c r="AU43" s="32">
        <v>129</v>
      </c>
      <c r="AV43" s="32">
        <v>232</v>
      </c>
      <c r="BA43" s="32">
        <v>61</v>
      </c>
      <c r="BB43" s="32">
        <v>66</v>
      </c>
      <c r="BC43" s="32">
        <v>133</v>
      </c>
      <c r="BH43" s="32">
        <v>4444.3521727803309</v>
      </c>
      <c r="BI43" s="32">
        <v>4505.3521727803309</v>
      </c>
      <c r="BJ43" s="32">
        <v>4634.3521727803309</v>
      </c>
      <c r="BK43" s="32">
        <v>4866.3521727803309</v>
      </c>
      <c r="BL43" s="32"/>
      <c r="BM43" s="32"/>
      <c r="BN43" s="32"/>
      <c r="BP43" s="32">
        <v>3022.2598133083902</v>
      </c>
      <c r="BQ43" s="32">
        <v>3083.2598133083902</v>
      </c>
      <c r="BR43" s="32">
        <v>3149.2598133083902</v>
      </c>
      <c r="BS43" s="32">
        <v>3282.2598133083902</v>
      </c>
      <c r="BT43" s="32"/>
      <c r="BU43" s="32"/>
      <c r="BV43" s="32"/>
    </row>
    <row r="44" spans="1:74" x14ac:dyDescent="0.35">
      <c r="A44">
        <f t="shared" si="4"/>
        <v>2007</v>
      </c>
      <c r="B44" s="32">
        <v>452</v>
      </c>
      <c r="C44" s="32">
        <v>780</v>
      </c>
      <c r="D44" s="32">
        <v>1179</v>
      </c>
      <c r="E44" s="33"/>
      <c r="F44" s="32">
        <v>69</v>
      </c>
      <c r="G44" s="32">
        <v>206</v>
      </c>
      <c r="H44" s="32">
        <v>439</v>
      </c>
      <c r="I44" s="33"/>
      <c r="J44" s="33"/>
      <c r="K44" s="33"/>
      <c r="L44" s="32"/>
      <c r="N44" s="32">
        <v>343</v>
      </c>
      <c r="O44" s="32">
        <v>647</v>
      </c>
      <c r="P44" s="32">
        <v>940</v>
      </c>
      <c r="Q44" s="33"/>
      <c r="R44" s="32">
        <v>59</v>
      </c>
      <c r="S44" s="32">
        <v>125</v>
      </c>
      <c r="T44" s="32">
        <v>225</v>
      </c>
      <c r="U44" s="33"/>
      <c r="V44" s="33"/>
      <c r="W44" s="33"/>
      <c r="X44" s="32"/>
      <c r="Z44" s="32">
        <v>76.575089999999989</v>
      </c>
      <c r="AA44" s="32">
        <v>3265.9272627803302</v>
      </c>
      <c r="AB44" s="32">
        <v>76.478356449567414</v>
      </c>
      <c r="AC44" s="32">
        <v>6.0391664495674036</v>
      </c>
      <c r="AD44" s="32">
        <v>70.439190000000011</v>
      </c>
      <c r="AE44" s="32">
        <v>2265.0462818960182</v>
      </c>
      <c r="AF44" s="32">
        <v>2125.6990033083903</v>
      </c>
      <c r="AH44" s="32">
        <v>3265.9272627803302</v>
      </c>
      <c r="AI44" s="32">
        <v>452</v>
      </c>
      <c r="AJ44" s="32">
        <v>328</v>
      </c>
      <c r="AK44" s="32">
        <v>399</v>
      </c>
      <c r="AL44" s="32">
        <v>-139.21151357222823</v>
      </c>
      <c r="AM44" s="32">
        <v>2125.6990033083903</v>
      </c>
      <c r="AN44" s="32">
        <v>343</v>
      </c>
      <c r="AO44" s="32">
        <v>304</v>
      </c>
      <c r="AP44" s="32">
        <v>293</v>
      </c>
      <c r="AQ44" s="32">
        <v>0</v>
      </c>
      <c r="AR44" s="32">
        <v>0</v>
      </c>
      <c r="AT44" s="32">
        <v>69</v>
      </c>
      <c r="AU44" s="32">
        <v>137</v>
      </c>
      <c r="AV44" s="32">
        <v>233</v>
      </c>
      <c r="BA44" s="32">
        <v>59</v>
      </c>
      <c r="BB44" s="32">
        <v>66</v>
      </c>
      <c r="BC44" s="32">
        <v>100</v>
      </c>
      <c r="BH44" s="32">
        <v>4444.9272627803302</v>
      </c>
      <c r="BI44" s="32">
        <v>4513.9272627803302</v>
      </c>
      <c r="BJ44" s="32">
        <v>4650.9272627803302</v>
      </c>
      <c r="BK44" s="32">
        <v>4883.9272627803302</v>
      </c>
      <c r="BL44" s="32"/>
      <c r="BM44" s="32"/>
      <c r="BN44" s="32"/>
      <c r="BP44" s="32">
        <v>3065.6990033083903</v>
      </c>
      <c r="BQ44" s="32">
        <v>3124.6990033083903</v>
      </c>
      <c r="BR44" s="32">
        <v>3190.6990033083903</v>
      </c>
      <c r="BS44" s="32">
        <v>3290.6990033083903</v>
      </c>
      <c r="BT44" s="32"/>
      <c r="BU44" s="32"/>
      <c r="BV44" s="32"/>
    </row>
    <row r="45" spans="1:74" x14ac:dyDescent="0.35">
      <c r="A45">
        <f t="shared" si="4"/>
        <v>2008</v>
      </c>
      <c r="B45" s="32">
        <v>408</v>
      </c>
      <c r="C45" s="32">
        <v>770</v>
      </c>
      <c r="D45" s="32">
        <v>1129</v>
      </c>
      <c r="E45" s="33"/>
      <c r="F45" s="32">
        <v>69</v>
      </c>
      <c r="G45" s="32">
        <v>199</v>
      </c>
      <c r="H45" s="32">
        <v>424</v>
      </c>
      <c r="I45" s="33"/>
      <c r="J45" s="33"/>
      <c r="K45" s="33"/>
      <c r="L45" s="32"/>
      <c r="N45" s="32">
        <v>292</v>
      </c>
      <c r="O45" s="32">
        <v>601</v>
      </c>
      <c r="P45" s="32">
        <v>907</v>
      </c>
      <c r="Q45" s="33"/>
      <c r="R45" s="32">
        <v>65</v>
      </c>
      <c r="S45" s="32">
        <v>136</v>
      </c>
      <c r="T45" s="32">
        <v>298</v>
      </c>
      <c r="U45" s="33"/>
      <c r="V45" s="33"/>
      <c r="W45" s="33"/>
      <c r="X45" s="32"/>
      <c r="Z45" s="32">
        <v>71.788830000000004</v>
      </c>
      <c r="AA45" s="32">
        <v>3337.7160927803302</v>
      </c>
      <c r="AB45" s="32">
        <v>73.863358161828486</v>
      </c>
      <c r="AC45" s="32">
        <v>5.8193481618285006</v>
      </c>
      <c r="AD45" s="32">
        <v>68.044009999999986</v>
      </c>
      <c r="AE45" s="32">
        <v>2338.9096400578464</v>
      </c>
      <c r="AF45" s="32">
        <v>2193.7430133083903</v>
      </c>
      <c r="AH45" s="32">
        <v>3337.7160927803302</v>
      </c>
      <c r="AI45" s="32">
        <v>408</v>
      </c>
      <c r="AJ45" s="32">
        <v>362</v>
      </c>
      <c r="AK45" s="32">
        <v>359</v>
      </c>
      <c r="AL45" s="32">
        <v>-145.03086173405671</v>
      </c>
      <c r="AM45" s="32">
        <v>2193.7430133083903</v>
      </c>
      <c r="AN45" s="32">
        <v>292</v>
      </c>
      <c r="AO45" s="32">
        <v>309</v>
      </c>
      <c r="AP45" s="32">
        <v>306</v>
      </c>
      <c r="AQ45" s="32">
        <v>0</v>
      </c>
      <c r="AR45" s="32">
        <v>0</v>
      </c>
      <c r="AT45" s="32">
        <v>69</v>
      </c>
      <c r="AU45" s="32">
        <v>130</v>
      </c>
      <c r="AV45" s="32">
        <v>225</v>
      </c>
      <c r="BA45" s="32">
        <v>65</v>
      </c>
      <c r="BB45" s="32">
        <v>71</v>
      </c>
      <c r="BC45" s="32">
        <v>162</v>
      </c>
      <c r="BH45" s="32">
        <v>4466.7160927803307</v>
      </c>
      <c r="BI45" s="32">
        <v>4535.7160927803307</v>
      </c>
      <c r="BJ45" s="32">
        <v>4665.7160927803307</v>
      </c>
      <c r="BK45" s="32">
        <v>4890.7160927803307</v>
      </c>
      <c r="BL45" s="32"/>
      <c r="BM45" s="32"/>
      <c r="BN45" s="32"/>
      <c r="BP45" s="32">
        <v>3100.7430133083903</v>
      </c>
      <c r="BQ45" s="32">
        <v>3165.7430133083903</v>
      </c>
      <c r="BR45" s="32">
        <v>3236.7430133083903</v>
      </c>
      <c r="BS45" s="32">
        <v>3398.7430133083903</v>
      </c>
      <c r="BT45" s="32"/>
      <c r="BU45" s="32"/>
      <c r="BV45" s="32"/>
    </row>
    <row r="46" spans="1:74" x14ac:dyDescent="0.35">
      <c r="A46">
        <f t="shared" si="4"/>
        <v>2009</v>
      </c>
      <c r="B46" s="32">
        <v>378</v>
      </c>
      <c r="C46" s="32">
        <v>769</v>
      </c>
      <c r="D46" s="32">
        <v>1111</v>
      </c>
      <c r="E46" s="33"/>
      <c r="F46" s="32">
        <v>81</v>
      </c>
      <c r="G46" s="32">
        <v>242</v>
      </c>
      <c r="H46" s="32">
        <v>491</v>
      </c>
      <c r="I46" s="33"/>
      <c r="J46" s="33"/>
      <c r="K46" s="33"/>
      <c r="L46" s="32"/>
      <c r="N46" s="32">
        <v>256</v>
      </c>
      <c r="O46" s="32">
        <v>564</v>
      </c>
      <c r="P46" s="32">
        <v>840</v>
      </c>
      <c r="Q46" s="33"/>
      <c r="R46" s="32">
        <v>62</v>
      </c>
      <c r="S46" s="32">
        <v>134</v>
      </c>
      <c r="T46" s="32">
        <v>293</v>
      </c>
      <c r="U46" s="33"/>
      <c r="V46" s="33"/>
      <c r="W46" s="33"/>
      <c r="X46" s="32"/>
      <c r="Z46" s="32">
        <v>68.198570000000004</v>
      </c>
      <c r="AA46" s="32">
        <v>3405.9146627803302</v>
      </c>
      <c r="AB46" s="32">
        <v>61.771567582908659</v>
      </c>
      <c r="AC46" s="32">
        <v>5.6752675829086527</v>
      </c>
      <c r="AD46" s="32">
        <v>56.096300000000006</v>
      </c>
      <c r="AE46" s="32">
        <v>2400.681207640755</v>
      </c>
      <c r="AF46" s="32">
        <v>2249.8393133083905</v>
      </c>
      <c r="AH46" s="32">
        <v>3405.9146627803302</v>
      </c>
      <c r="AI46" s="32">
        <v>378</v>
      </c>
      <c r="AJ46" s="32">
        <v>391</v>
      </c>
      <c r="AK46" s="32">
        <v>342</v>
      </c>
      <c r="AL46" s="32">
        <v>-150.70612931696536</v>
      </c>
      <c r="AM46" s="32">
        <v>2249.8393133083905</v>
      </c>
      <c r="AN46" s="32">
        <v>256</v>
      </c>
      <c r="AO46" s="32">
        <v>308</v>
      </c>
      <c r="AP46" s="32">
        <v>276</v>
      </c>
      <c r="AQ46" s="32">
        <v>0</v>
      </c>
      <c r="AR46" s="32">
        <v>0</v>
      </c>
      <c r="AT46" s="32">
        <v>81</v>
      </c>
      <c r="AU46" s="32">
        <v>161</v>
      </c>
      <c r="AV46" s="32">
        <v>249</v>
      </c>
      <c r="BA46" s="32">
        <v>62</v>
      </c>
      <c r="BB46" s="32">
        <v>72</v>
      </c>
      <c r="BC46" s="32">
        <v>159</v>
      </c>
      <c r="BH46" s="32">
        <v>4516.9146627803302</v>
      </c>
      <c r="BI46" s="32">
        <v>4597.9146627803302</v>
      </c>
      <c r="BJ46" s="32">
        <v>4758.9146627803302</v>
      </c>
      <c r="BK46" s="32">
        <v>5007.9146627803302</v>
      </c>
      <c r="BL46" s="32"/>
      <c r="BM46" s="32"/>
      <c r="BN46" s="32"/>
      <c r="BP46" s="32">
        <v>3089.8393133083905</v>
      </c>
      <c r="BQ46" s="32">
        <v>3151.8393133083905</v>
      </c>
      <c r="BR46" s="32">
        <v>3223.8393133083905</v>
      </c>
      <c r="BS46" s="32">
        <v>3382.8393133083905</v>
      </c>
      <c r="BT46" s="32"/>
      <c r="BU46" s="32"/>
      <c r="BV46" s="32"/>
    </row>
    <row r="47" spans="1:74" x14ac:dyDescent="0.35">
      <c r="A47">
        <f t="shared" si="4"/>
        <v>2010</v>
      </c>
      <c r="B47" s="32">
        <v>374</v>
      </c>
      <c r="C47" s="32">
        <v>751</v>
      </c>
      <c r="D47" s="32">
        <v>1093</v>
      </c>
      <c r="E47" s="33"/>
      <c r="F47" s="32">
        <v>102</v>
      </c>
      <c r="G47" s="32">
        <v>289</v>
      </c>
      <c r="H47" s="32">
        <v>572</v>
      </c>
      <c r="I47" s="33"/>
      <c r="J47" s="33"/>
      <c r="K47" s="33"/>
      <c r="L47" s="32"/>
      <c r="N47" s="32">
        <v>253</v>
      </c>
      <c r="O47" s="32">
        <v>520</v>
      </c>
      <c r="P47" s="32">
        <v>781</v>
      </c>
      <c r="Q47" s="33"/>
      <c r="R47" s="32">
        <v>76</v>
      </c>
      <c r="S47" s="32">
        <v>167</v>
      </c>
      <c r="T47" s="32">
        <v>352</v>
      </c>
      <c r="U47" s="33"/>
      <c r="V47" s="33"/>
      <c r="W47" s="33"/>
      <c r="X47" s="32"/>
      <c r="Z47" s="32">
        <v>62.961640000000003</v>
      </c>
      <c r="AA47" s="32">
        <v>3468.8763027803302</v>
      </c>
      <c r="AB47" s="32">
        <v>58.19777773212239</v>
      </c>
      <c r="AC47" s="32">
        <v>5.5155277321223792</v>
      </c>
      <c r="AD47" s="32">
        <v>52.68225000000001</v>
      </c>
      <c r="AE47" s="32">
        <v>2458.8789853728772</v>
      </c>
      <c r="AF47" s="32">
        <v>2302.5215633083903</v>
      </c>
      <c r="AH47" s="32">
        <v>3468.8763027803302</v>
      </c>
      <c r="AI47" s="32">
        <v>374</v>
      </c>
      <c r="AJ47" s="32">
        <v>377</v>
      </c>
      <c r="AK47" s="32">
        <v>342</v>
      </c>
      <c r="AL47" s="32">
        <v>-156.22165704908775</v>
      </c>
      <c r="AM47" s="32">
        <v>2302.5215633083903</v>
      </c>
      <c r="AN47" s="32">
        <v>253</v>
      </c>
      <c r="AO47" s="32">
        <v>267</v>
      </c>
      <c r="AP47" s="32">
        <v>261</v>
      </c>
      <c r="AQ47" s="32">
        <v>0</v>
      </c>
      <c r="AR47" s="32">
        <v>0</v>
      </c>
      <c r="AT47" s="32">
        <v>102</v>
      </c>
      <c r="AU47" s="32">
        <v>187</v>
      </c>
      <c r="AV47" s="32">
        <v>283</v>
      </c>
      <c r="BA47" s="32">
        <v>76</v>
      </c>
      <c r="BB47" s="32">
        <v>91</v>
      </c>
      <c r="BC47" s="32">
        <v>185</v>
      </c>
      <c r="BH47" s="32">
        <v>4561.8763027803307</v>
      </c>
      <c r="BI47" s="32">
        <v>4663.8763027803307</v>
      </c>
      <c r="BJ47" s="32">
        <v>4850.8763027803307</v>
      </c>
      <c r="BK47" s="32">
        <v>5133.8763027803307</v>
      </c>
      <c r="BL47" s="32"/>
      <c r="BM47" s="32"/>
      <c r="BN47" s="32"/>
      <c r="BP47" s="32">
        <v>3083.5215633083903</v>
      </c>
      <c r="BQ47" s="32">
        <v>3159.5215633083903</v>
      </c>
      <c r="BR47" s="32">
        <v>3250.5215633083903</v>
      </c>
      <c r="BS47" s="32">
        <v>3435.5215633083903</v>
      </c>
      <c r="BT47" s="32"/>
      <c r="BU47" s="32"/>
      <c r="BV47" s="32"/>
    </row>
    <row r="48" spans="1:74" x14ac:dyDescent="0.35">
      <c r="A48">
        <f t="shared" si="4"/>
        <v>2011</v>
      </c>
      <c r="B48" s="32">
        <v>413</v>
      </c>
      <c r="C48" s="32">
        <v>788</v>
      </c>
      <c r="D48" s="32">
        <v>1106</v>
      </c>
      <c r="E48" s="33"/>
      <c r="F48" s="32">
        <v>102</v>
      </c>
      <c r="G48" s="32">
        <v>293</v>
      </c>
      <c r="H48" s="32">
        <v>680</v>
      </c>
      <c r="I48" s="33"/>
      <c r="J48" s="33"/>
      <c r="K48" s="33"/>
      <c r="L48" s="32"/>
      <c r="N48" s="32">
        <v>246</v>
      </c>
      <c r="O48" s="32">
        <v>493</v>
      </c>
      <c r="P48" s="32">
        <v>708</v>
      </c>
      <c r="Q48" s="33"/>
      <c r="R48" s="32">
        <v>93</v>
      </c>
      <c r="S48" s="32">
        <v>199</v>
      </c>
      <c r="T48" s="32">
        <v>365</v>
      </c>
      <c r="U48" s="33"/>
      <c r="V48" s="33"/>
      <c r="W48" s="33"/>
      <c r="X48" s="32"/>
      <c r="Z48" s="32">
        <v>51.972400000000007</v>
      </c>
      <c r="AA48" s="32">
        <v>3520.8487027803303</v>
      </c>
      <c r="AB48" s="32">
        <v>46.461023238616569</v>
      </c>
      <c r="AC48" s="32">
        <v>4.8269932386165664</v>
      </c>
      <c r="AD48" s="32">
        <v>41.634030000000003</v>
      </c>
      <c r="AE48" s="32">
        <v>2505.3400086114939</v>
      </c>
      <c r="AF48" s="32">
        <v>2344.1555933083905</v>
      </c>
      <c r="AH48" s="32">
        <v>3520.8487027803303</v>
      </c>
      <c r="AI48" s="32">
        <v>413</v>
      </c>
      <c r="AJ48" s="32">
        <v>375</v>
      </c>
      <c r="AK48" s="32">
        <v>318</v>
      </c>
      <c r="AL48" s="32">
        <v>-161.04865028770433</v>
      </c>
      <c r="AM48" s="32">
        <v>2344.1555933083905</v>
      </c>
      <c r="AN48" s="32">
        <v>246</v>
      </c>
      <c r="AO48" s="32">
        <v>247</v>
      </c>
      <c r="AP48" s="32">
        <v>215</v>
      </c>
      <c r="AQ48" s="32">
        <v>0</v>
      </c>
      <c r="AR48" s="32">
        <v>0</v>
      </c>
      <c r="AT48" s="32">
        <v>102</v>
      </c>
      <c r="AU48" s="32">
        <v>191</v>
      </c>
      <c r="AV48" s="32">
        <v>387</v>
      </c>
      <c r="BA48" s="32">
        <v>93</v>
      </c>
      <c r="BB48" s="32">
        <v>106</v>
      </c>
      <c r="BC48" s="32">
        <v>166</v>
      </c>
      <c r="BH48" s="32">
        <v>4626.8487027803303</v>
      </c>
      <c r="BI48" s="32">
        <v>4728.8487027803303</v>
      </c>
      <c r="BJ48" s="32">
        <v>4919.8487027803303</v>
      </c>
      <c r="BK48" s="32">
        <v>5306.8487027803303</v>
      </c>
      <c r="BL48" s="32"/>
      <c r="BM48" s="32"/>
      <c r="BN48" s="32"/>
      <c r="BP48" s="32">
        <v>3052.1555933083905</v>
      </c>
      <c r="BQ48" s="32">
        <v>3145.1555933083905</v>
      </c>
      <c r="BR48" s="32">
        <v>3251.1555933083905</v>
      </c>
      <c r="BS48" s="32">
        <v>3417.1555933083905</v>
      </c>
      <c r="BT48" s="32"/>
      <c r="BU48" s="32"/>
      <c r="BV48" s="32"/>
    </row>
    <row r="49" spans="1:74" x14ac:dyDescent="0.35">
      <c r="A49">
        <f t="shared" si="4"/>
        <v>2012</v>
      </c>
      <c r="B49" s="32">
        <v>405</v>
      </c>
      <c r="C49" s="32">
        <v>811</v>
      </c>
      <c r="D49" s="32">
        <v>1063</v>
      </c>
      <c r="E49" s="33"/>
      <c r="F49" s="32">
        <v>107</v>
      </c>
      <c r="G49" s="32">
        <v>287</v>
      </c>
      <c r="H49" s="32">
        <v>572</v>
      </c>
      <c r="I49" s="33"/>
      <c r="J49" s="33"/>
      <c r="K49" s="33"/>
      <c r="L49" s="32"/>
      <c r="N49" s="32">
        <v>244</v>
      </c>
      <c r="O49" s="32">
        <v>461</v>
      </c>
      <c r="P49" s="32">
        <v>699</v>
      </c>
      <c r="Q49" s="33"/>
      <c r="R49" s="32">
        <v>126</v>
      </c>
      <c r="S49" s="32">
        <v>258</v>
      </c>
      <c r="T49" s="32">
        <v>411</v>
      </c>
      <c r="U49" s="33"/>
      <c r="V49" s="33"/>
      <c r="W49" s="33"/>
      <c r="X49" s="32"/>
      <c r="Z49" s="32">
        <v>44.560800000000008</v>
      </c>
      <c r="AA49" s="32">
        <v>3565.4095027803305</v>
      </c>
      <c r="AB49" s="32">
        <v>39.806937521199025</v>
      </c>
      <c r="AC49" s="32">
        <v>4.3844675211990278</v>
      </c>
      <c r="AD49" s="32">
        <v>35.422469999999997</v>
      </c>
      <c r="AE49" s="32">
        <v>2545.1469461326928</v>
      </c>
      <c r="AF49" s="32">
        <v>2379.5780633083905</v>
      </c>
      <c r="AH49" s="32">
        <v>3565.4095027803305</v>
      </c>
      <c r="AI49" s="32">
        <v>405</v>
      </c>
      <c r="AJ49" s="32">
        <v>406</v>
      </c>
      <c r="AK49" s="32">
        <v>252</v>
      </c>
      <c r="AL49" s="32">
        <v>-165.43311780890338</v>
      </c>
      <c r="AM49" s="32">
        <v>2379.5780633083905</v>
      </c>
      <c r="AN49" s="32">
        <v>244</v>
      </c>
      <c r="AO49" s="32">
        <v>217</v>
      </c>
      <c r="AP49" s="32">
        <v>238</v>
      </c>
      <c r="AQ49" s="32">
        <v>0</v>
      </c>
      <c r="AR49" s="32">
        <v>0</v>
      </c>
      <c r="AT49" s="32">
        <v>107</v>
      </c>
      <c r="AU49" s="32">
        <v>180</v>
      </c>
      <c r="AV49" s="32">
        <v>285</v>
      </c>
      <c r="BA49" s="32">
        <v>126</v>
      </c>
      <c r="BB49" s="32">
        <v>132</v>
      </c>
      <c r="BC49" s="32">
        <v>153</v>
      </c>
      <c r="BH49" s="32">
        <v>4628.4095027803305</v>
      </c>
      <c r="BI49" s="32">
        <v>4735.4095027803305</v>
      </c>
      <c r="BJ49" s="32">
        <v>4915.4095027803305</v>
      </c>
      <c r="BK49" s="32">
        <v>5200.4095027803305</v>
      </c>
      <c r="BL49" s="32"/>
      <c r="BM49" s="32"/>
      <c r="BN49" s="32"/>
      <c r="BP49" s="32">
        <v>3078.5780633083905</v>
      </c>
      <c r="BQ49" s="32">
        <v>3204.5780633083905</v>
      </c>
      <c r="BR49" s="32">
        <v>3336.5780633083905</v>
      </c>
      <c r="BS49" s="32">
        <v>3489.5780633083905</v>
      </c>
      <c r="BT49" s="32"/>
      <c r="BU49" s="32"/>
      <c r="BV49" s="32"/>
    </row>
    <row r="50" spans="1:74" x14ac:dyDescent="0.35">
      <c r="A50">
        <f t="shared" si="4"/>
        <v>2013</v>
      </c>
      <c r="B50" s="32">
        <v>404</v>
      </c>
      <c r="C50" s="32">
        <v>746</v>
      </c>
      <c r="D50" s="32">
        <v>1084</v>
      </c>
      <c r="E50" s="33"/>
      <c r="F50" s="32">
        <v>105</v>
      </c>
      <c r="G50" s="32">
        <v>274</v>
      </c>
      <c r="H50" s="32">
        <v>559</v>
      </c>
      <c r="I50" s="33"/>
      <c r="J50" s="33"/>
      <c r="K50" s="33"/>
      <c r="L50" s="32"/>
      <c r="N50" s="32">
        <v>241</v>
      </c>
      <c r="O50" s="32">
        <v>452</v>
      </c>
      <c r="P50" s="32">
        <v>650</v>
      </c>
      <c r="Q50" s="33"/>
      <c r="R50" s="32">
        <v>107</v>
      </c>
      <c r="S50" s="32">
        <v>220</v>
      </c>
      <c r="T50" s="32">
        <v>366</v>
      </c>
      <c r="U50" s="33"/>
      <c r="V50" s="33"/>
      <c r="W50" s="33"/>
      <c r="X50" s="32"/>
      <c r="Z50" s="32">
        <v>40.646419999999992</v>
      </c>
      <c r="AA50" s="32">
        <v>3606.0559227803305</v>
      </c>
      <c r="AB50" s="32">
        <v>37.620458181337057</v>
      </c>
      <c r="AC50" s="32">
        <v>4.2974181813370578</v>
      </c>
      <c r="AD50" s="32">
        <v>33.323039999999999</v>
      </c>
      <c r="AE50" s="32">
        <v>2582.76740431403</v>
      </c>
      <c r="AF50" s="32">
        <v>2412.9011033083907</v>
      </c>
      <c r="AH50" s="32">
        <v>3606.0559227803305</v>
      </c>
      <c r="AI50" s="32">
        <v>404</v>
      </c>
      <c r="AJ50" s="32">
        <v>342</v>
      </c>
      <c r="AK50" s="32">
        <v>338</v>
      </c>
      <c r="AL50" s="32">
        <v>-169.73053599024044</v>
      </c>
      <c r="AM50" s="32">
        <v>2412.9011033083907</v>
      </c>
      <c r="AN50" s="32">
        <v>241</v>
      </c>
      <c r="AO50" s="32">
        <v>211</v>
      </c>
      <c r="AP50" s="32">
        <v>198</v>
      </c>
      <c r="AQ50" s="32">
        <v>0</v>
      </c>
      <c r="AR50" s="32">
        <v>0</v>
      </c>
      <c r="AT50" s="32">
        <v>105</v>
      </c>
      <c r="AU50" s="32">
        <v>169</v>
      </c>
      <c r="AV50" s="32">
        <v>285</v>
      </c>
      <c r="BA50" s="32">
        <v>107</v>
      </c>
      <c r="BB50" s="32">
        <v>113</v>
      </c>
      <c r="BC50" s="32">
        <v>146</v>
      </c>
      <c r="BH50" s="32">
        <v>4690.0559227803305</v>
      </c>
      <c r="BI50" s="32">
        <v>4795.0559227803305</v>
      </c>
      <c r="BJ50" s="32">
        <v>4964.0559227803305</v>
      </c>
      <c r="BK50" s="32">
        <v>5249.0559227803305</v>
      </c>
      <c r="BL50" s="32"/>
      <c r="BM50" s="32"/>
      <c r="BN50" s="32"/>
      <c r="BP50" s="32">
        <v>3062.9011033083907</v>
      </c>
      <c r="BQ50" s="32">
        <v>3169.9011033083907</v>
      </c>
      <c r="BR50" s="32">
        <v>3282.9011033083907</v>
      </c>
      <c r="BS50" s="32">
        <v>3428.9011033083907</v>
      </c>
      <c r="BT50" s="32"/>
      <c r="BU50" s="32"/>
      <c r="BV50" s="32"/>
    </row>
    <row r="51" spans="1:74" x14ac:dyDescent="0.35">
      <c r="A51">
        <f t="shared" si="4"/>
        <v>2014</v>
      </c>
      <c r="B51" s="32">
        <v>374</v>
      </c>
      <c r="C51" s="32">
        <v>716</v>
      </c>
      <c r="D51" s="32">
        <v>1060</v>
      </c>
      <c r="E51" s="33"/>
      <c r="F51" s="32">
        <v>110</v>
      </c>
      <c r="G51" s="32">
        <v>301</v>
      </c>
      <c r="H51" s="32">
        <v>660</v>
      </c>
      <c r="I51" s="33"/>
      <c r="J51" s="33"/>
      <c r="K51" s="33"/>
      <c r="L51" s="32"/>
      <c r="N51" s="32">
        <v>205</v>
      </c>
      <c r="O51" s="32">
        <v>407</v>
      </c>
      <c r="P51" s="32">
        <v>593</v>
      </c>
      <c r="Q51" s="33"/>
      <c r="R51" s="32">
        <v>105</v>
      </c>
      <c r="S51" s="32">
        <v>211</v>
      </c>
      <c r="T51" s="32">
        <v>350</v>
      </c>
      <c r="U51" s="33"/>
      <c r="V51" s="33"/>
      <c r="W51" s="33"/>
      <c r="X51" s="32"/>
      <c r="Z51" s="32">
        <v>39.927929999999996</v>
      </c>
      <c r="AA51" s="32">
        <v>3645.9838527803304</v>
      </c>
      <c r="AB51" s="32">
        <v>37.98672030667678</v>
      </c>
      <c r="AC51" s="32">
        <v>4.1882003066767766</v>
      </c>
      <c r="AD51" s="32">
        <v>33.798520000000003</v>
      </c>
      <c r="AE51" s="32">
        <v>2620.754124620707</v>
      </c>
      <c r="AF51" s="32">
        <v>2446.6996233083905</v>
      </c>
      <c r="AH51" s="32">
        <v>3645.9838527803304</v>
      </c>
      <c r="AI51" s="32">
        <v>374</v>
      </c>
      <c r="AJ51" s="32">
        <v>342</v>
      </c>
      <c r="AK51" s="32">
        <v>344</v>
      </c>
      <c r="AL51" s="32">
        <v>-173.91873629691722</v>
      </c>
      <c r="AM51" s="32">
        <v>2446.6996233083905</v>
      </c>
      <c r="AN51" s="32">
        <v>205</v>
      </c>
      <c r="AO51" s="32">
        <v>202</v>
      </c>
      <c r="AP51" s="32">
        <v>186</v>
      </c>
      <c r="AQ51" s="32">
        <v>0</v>
      </c>
      <c r="AR51" s="32">
        <v>0</v>
      </c>
      <c r="AT51" s="32">
        <v>110</v>
      </c>
      <c r="AU51" s="32">
        <v>191</v>
      </c>
      <c r="AV51" s="32">
        <v>359</v>
      </c>
      <c r="BA51" s="32">
        <v>105</v>
      </c>
      <c r="BB51" s="32">
        <v>106</v>
      </c>
      <c r="BC51" s="32">
        <v>139</v>
      </c>
      <c r="BH51" s="32">
        <v>4705.9838527803304</v>
      </c>
      <c r="BI51" s="32">
        <v>4815.9838527803304</v>
      </c>
      <c r="BJ51" s="32">
        <v>5006.9838527803304</v>
      </c>
      <c r="BK51" s="32">
        <v>5365.9838527803304</v>
      </c>
      <c r="BL51" s="32"/>
      <c r="BM51" s="32"/>
      <c r="BN51" s="32"/>
      <c r="BP51" s="32">
        <v>3039.6996233083905</v>
      </c>
      <c r="BQ51" s="32">
        <v>3144.6996233083905</v>
      </c>
      <c r="BR51" s="32">
        <v>3250.6996233083905</v>
      </c>
      <c r="BS51" s="32">
        <v>3389.6996233083905</v>
      </c>
      <c r="BT51" s="32"/>
      <c r="BU51" s="32"/>
      <c r="BV51" s="32"/>
    </row>
    <row r="52" spans="1:74" x14ac:dyDescent="0.35">
      <c r="A52">
        <f t="shared" si="4"/>
        <v>2015</v>
      </c>
      <c r="B52" s="32">
        <v>349</v>
      </c>
      <c r="C52" s="32">
        <v>566</v>
      </c>
      <c r="D52" s="32">
        <v>727</v>
      </c>
      <c r="E52" s="33"/>
      <c r="F52" s="32">
        <v>113</v>
      </c>
      <c r="G52" s="32">
        <v>307</v>
      </c>
      <c r="H52" s="32">
        <v>668</v>
      </c>
      <c r="I52" s="33"/>
      <c r="J52" s="32">
        <v>173.33333333333334</v>
      </c>
      <c r="K52" s="32">
        <v>440</v>
      </c>
      <c r="L52" s="32">
        <v>933.33333333333337</v>
      </c>
      <c r="N52" s="32">
        <v>207</v>
      </c>
      <c r="O52" s="32">
        <v>333</v>
      </c>
      <c r="P52" s="32">
        <v>446</v>
      </c>
      <c r="Q52" s="33"/>
      <c r="R52" s="32">
        <v>103</v>
      </c>
      <c r="S52" s="32">
        <v>214</v>
      </c>
      <c r="T52" s="32">
        <v>355</v>
      </c>
      <c r="U52" s="33"/>
      <c r="V52" s="32">
        <v>163.86159999999998</v>
      </c>
      <c r="W52" s="32">
        <v>348.20589999999999</v>
      </c>
      <c r="X52" s="32">
        <v>553.03289999999993</v>
      </c>
      <c r="Z52" s="32">
        <v>45.287740000000007</v>
      </c>
      <c r="AA52" s="32">
        <v>3691.2715927803306</v>
      </c>
      <c r="AB52" s="32">
        <v>40.565596752716282</v>
      </c>
      <c r="AC52" s="32">
        <v>4.4741767527162821</v>
      </c>
      <c r="AD52" s="32">
        <v>36.091419999999999</v>
      </c>
      <c r="AE52" s="32">
        <v>2661.3197213734234</v>
      </c>
      <c r="AF52" s="32">
        <v>2482.7910433083907</v>
      </c>
      <c r="AH52" s="32">
        <v>3691.2715927803306</v>
      </c>
      <c r="AI52" s="32">
        <v>349</v>
      </c>
      <c r="AJ52" s="32">
        <v>217</v>
      </c>
      <c r="AK52" s="32">
        <v>161</v>
      </c>
      <c r="AL52" s="32">
        <v>-178.39291304963351</v>
      </c>
      <c r="AM52" s="32">
        <v>2482.7910433083907</v>
      </c>
      <c r="AN52" s="32">
        <v>207</v>
      </c>
      <c r="AO52" s="32">
        <v>126</v>
      </c>
      <c r="AP52" s="32">
        <v>113</v>
      </c>
      <c r="AQ52" s="33">
        <v>1000000</v>
      </c>
      <c r="AR52" s="33">
        <v>-1000000</v>
      </c>
      <c r="AT52" s="32">
        <v>113</v>
      </c>
      <c r="AU52" s="32">
        <v>194</v>
      </c>
      <c r="AV52" s="32">
        <v>361</v>
      </c>
      <c r="AW52" s="32">
        <v>173.33333333333334</v>
      </c>
      <c r="AX52" s="32">
        <v>266.66666666666663</v>
      </c>
      <c r="AY52" s="32">
        <v>493.33333333333337</v>
      </c>
      <c r="BA52" s="32">
        <v>103</v>
      </c>
      <c r="BB52" s="32">
        <v>111</v>
      </c>
      <c r="BC52" s="32">
        <v>141</v>
      </c>
      <c r="BD52" s="32">
        <v>163.86159999999998</v>
      </c>
      <c r="BE52" s="32">
        <v>184.3443</v>
      </c>
      <c r="BF52" s="32">
        <v>204.82699999999994</v>
      </c>
      <c r="BH52" s="32">
        <v>4418.271592780331</v>
      </c>
      <c r="BI52" s="32">
        <v>4531.271592780331</v>
      </c>
      <c r="BJ52" s="32">
        <v>4725.271592780331</v>
      </c>
      <c r="BK52" s="32">
        <v>5086.271592780331</v>
      </c>
      <c r="BL52" s="32">
        <v>4591.6049261136641</v>
      </c>
      <c r="BM52" s="32">
        <v>4858.271592780331</v>
      </c>
      <c r="BN52" s="32">
        <v>5351.6049261136641</v>
      </c>
      <c r="BP52" s="32">
        <v>2928.7910433083907</v>
      </c>
      <c r="BQ52" s="32">
        <v>3031.7910433083907</v>
      </c>
      <c r="BR52" s="32">
        <v>3142.7910433083907</v>
      </c>
      <c r="BS52" s="32">
        <v>3283.7910433083907</v>
      </c>
      <c r="BT52" s="32">
        <v>3092.6526433083909</v>
      </c>
      <c r="BU52" s="32">
        <v>3276.9969433083907</v>
      </c>
      <c r="BV52" s="32">
        <v>3481.8239433083909</v>
      </c>
    </row>
    <row r="53" spans="1:74" x14ac:dyDescent="0.35">
      <c r="A53">
        <f t="shared" si="4"/>
        <v>2016</v>
      </c>
      <c r="B53" s="32">
        <v>337</v>
      </c>
      <c r="C53" s="32">
        <v>515</v>
      </c>
      <c r="D53" s="32">
        <v>692</v>
      </c>
      <c r="E53" s="32"/>
      <c r="F53" s="33"/>
      <c r="G53" s="33"/>
      <c r="H53" s="33"/>
      <c r="I53" s="32"/>
      <c r="J53" s="32">
        <v>213.33333333333334</v>
      </c>
      <c r="K53" s="32">
        <v>666.66666666666663</v>
      </c>
      <c r="L53" s="32">
        <v>1066.6666666666667</v>
      </c>
      <c r="N53" s="32">
        <v>176</v>
      </c>
      <c r="O53" s="32">
        <v>297</v>
      </c>
      <c r="P53" s="32">
        <v>385</v>
      </c>
      <c r="Q53" s="32"/>
      <c r="R53" s="32"/>
      <c r="S53" s="32"/>
      <c r="T53" s="32"/>
      <c r="U53" s="32"/>
      <c r="V53" s="32">
        <v>204.82699999999997</v>
      </c>
      <c r="W53" s="32">
        <v>512.0675</v>
      </c>
      <c r="X53" s="32">
        <v>737.3771999999999</v>
      </c>
      <c r="Z53" s="32">
        <v>47.44455</v>
      </c>
      <c r="AA53" s="32">
        <v>3738.7161427803308</v>
      </c>
      <c r="AB53" s="32">
        <v>41.852172563433363</v>
      </c>
      <c r="AC53" s="32">
        <v>4.451002563433363</v>
      </c>
      <c r="AD53" s="32">
        <v>37.40117</v>
      </c>
      <c r="AE53" s="32">
        <v>2703.1718939368566</v>
      </c>
      <c r="AF53" s="32">
        <v>2520.1922133083908</v>
      </c>
      <c r="AH53" s="32">
        <v>3738.7161427803308</v>
      </c>
      <c r="AI53" s="32">
        <v>337</v>
      </c>
      <c r="AJ53" s="32">
        <v>178</v>
      </c>
      <c r="AK53" s="32">
        <v>177</v>
      </c>
      <c r="AL53" s="32">
        <v>-182.84391561306688</v>
      </c>
      <c r="AM53" s="32">
        <v>2520.1922133083908</v>
      </c>
      <c r="AN53" s="32">
        <v>176</v>
      </c>
      <c r="AO53" s="32">
        <v>121</v>
      </c>
      <c r="AP53" s="32">
        <v>88</v>
      </c>
      <c r="AQ53" s="33">
        <v>1000000</v>
      </c>
      <c r="AR53" s="33">
        <v>-1000000</v>
      </c>
      <c r="AT53" s="33"/>
      <c r="AU53" s="33"/>
      <c r="AV53" s="33"/>
      <c r="AW53" s="32">
        <v>213.33333333333334</v>
      </c>
      <c r="AX53" s="32">
        <v>453.33333333333326</v>
      </c>
      <c r="AY53" s="32">
        <v>400.00000000000011</v>
      </c>
      <c r="BA53" s="33"/>
      <c r="BB53" s="33"/>
      <c r="BC53" s="33"/>
      <c r="BD53" s="32">
        <v>204.82699999999997</v>
      </c>
      <c r="BE53" s="32">
        <v>307.2405</v>
      </c>
      <c r="BF53" s="32">
        <v>225.30969999999991</v>
      </c>
      <c r="BH53" s="32">
        <v>4430.7161427803312</v>
      </c>
      <c r="BI53" s="32"/>
      <c r="BJ53" s="32"/>
      <c r="BK53" s="32"/>
      <c r="BL53" s="32">
        <v>4644.0494761136642</v>
      </c>
      <c r="BM53" s="32">
        <v>5097.3828094469982</v>
      </c>
      <c r="BN53" s="32">
        <v>5497.3828094469982</v>
      </c>
      <c r="BP53" s="32">
        <v>2905.1922133083908</v>
      </c>
      <c r="BQ53" s="32"/>
      <c r="BR53" s="32"/>
      <c r="BS53" s="32"/>
      <c r="BT53" s="32">
        <v>3110.0192133083906</v>
      </c>
      <c r="BU53" s="32">
        <v>3417.2597133083909</v>
      </c>
      <c r="BV53" s="32">
        <v>3642.5694133083907</v>
      </c>
    </row>
    <row r="54" spans="1:74" x14ac:dyDescent="0.35">
      <c r="A54">
        <f t="shared" si="4"/>
        <v>2017</v>
      </c>
      <c r="B54" s="32">
        <v>333</v>
      </c>
      <c r="C54" s="32">
        <v>507</v>
      </c>
      <c r="D54" s="32">
        <v>600</v>
      </c>
      <c r="E54" s="32"/>
      <c r="F54" s="33"/>
      <c r="G54" s="33"/>
      <c r="H54" s="33"/>
      <c r="I54" s="32"/>
      <c r="J54" s="32">
        <v>387</v>
      </c>
      <c r="K54" s="32">
        <v>688</v>
      </c>
      <c r="L54" s="32">
        <v>1040</v>
      </c>
      <c r="N54" s="32">
        <v>181</v>
      </c>
      <c r="O54" s="32">
        <v>279</v>
      </c>
      <c r="P54" s="32">
        <v>345</v>
      </c>
      <c r="Q54" s="32"/>
      <c r="R54" s="32"/>
      <c r="S54" s="32"/>
      <c r="T54" s="32"/>
      <c r="U54" s="32"/>
      <c r="V54" s="32">
        <v>187</v>
      </c>
      <c r="W54" s="32">
        <v>378</v>
      </c>
      <c r="X54" s="32">
        <v>560</v>
      </c>
      <c r="Z54" s="32">
        <v>46.630360000000003</v>
      </c>
      <c r="AA54" s="32">
        <v>3785.3465027803309</v>
      </c>
      <c r="AB54" s="32">
        <v>42.238082827360195</v>
      </c>
      <c r="AC54" s="32">
        <v>4.420862827360196</v>
      </c>
      <c r="AD54" s="32">
        <v>37.817219999999999</v>
      </c>
      <c r="AE54" s="32">
        <v>2745.4099767642169</v>
      </c>
      <c r="AF54" s="32">
        <v>2558.0094333083907</v>
      </c>
      <c r="AH54" s="32">
        <v>3785.3465027803309</v>
      </c>
      <c r="AI54" s="32">
        <v>333</v>
      </c>
      <c r="AJ54" s="32">
        <v>174</v>
      </c>
      <c r="AK54" s="32">
        <v>93</v>
      </c>
      <c r="AL54" s="32">
        <v>-187.26477844042708</v>
      </c>
      <c r="AM54" s="32">
        <v>2558.0094333083907</v>
      </c>
      <c r="AN54" s="32">
        <v>181</v>
      </c>
      <c r="AO54" s="32">
        <v>98</v>
      </c>
      <c r="AP54" s="32">
        <v>66</v>
      </c>
      <c r="AQ54" s="33">
        <v>1000000</v>
      </c>
      <c r="AR54" s="33">
        <v>-1000000</v>
      </c>
      <c r="AT54" s="33"/>
      <c r="AU54" s="33"/>
      <c r="AV54" s="33"/>
      <c r="AW54" s="32">
        <v>387</v>
      </c>
      <c r="AX54" s="32">
        <v>301</v>
      </c>
      <c r="AY54" s="32">
        <v>352</v>
      </c>
      <c r="BA54" s="33"/>
      <c r="BB54" s="33"/>
      <c r="BC54" s="33"/>
      <c r="BD54" s="32">
        <v>187</v>
      </c>
      <c r="BE54" s="32">
        <v>191</v>
      </c>
      <c r="BF54" s="32">
        <v>182</v>
      </c>
      <c r="BH54" s="32">
        <v>4385.3465027803304</v>
      </c>
      <c r="BI54" s="32"/>
      <c r="BJ54" s="32"/>
      <c r="BK54" s="32"/>
      <c r="BL54" s="32">
        <v>4772.3465027803304</v>
      </c>
      <c r="BM54" s="32">
        <v>5073.3465027803304</v>
      </c>
      <c r="BN54" s="32">
        <v>5425.3465027803304</v>
      </c>
      <c r="BP54" s="32">
        <v>2903.0094333083907</v>
      </c>
      <c r="BQ54" s="32"/>
      <c r="BR54" s="32"/>
      <c r="BS54" s="32"/>
      <c r="BT54" s="32">
        <v>3090.0094333083907</v>
      </c>
      <c r="BU54" s="32">
        <v>3281.0094333083907</v>
      </c>
      <c r="BV54" s="32">
        <v>3463.0094333083907</v>
      </c>
    </row>
    <row r="55" spans="1:74" x14ac:dyDescent="0.35">
      <c r="A55">
        <f t="shared" si="4"/>
        <v>2018</v>
      </c>
      <c r="B55" s="32">
        <v>360</v>
      </c>
      <c r="C55" s="32">
        <v>507</v>
      </c>
      <c r="D55" s="32">
        <v>627</v>
      </c>
      <c r="E55" s="32"/>
      <c r="F55" s="33"/>
      <c r="G55" s="33"/>
      <c r="H55" s="33"/>
      <c r="I55" s="32"/>
      <c r="J55" s="32">
        <v>400</v>
      </c>
      <c r="K55" s="32">
        <v>680</v>
      </c>
      <c r="L55" s="32">
        <v>1080</v>
      </c>
      <c r="N55" s="32">
        <v>181</v>
      </c>
      <c r="O55" s="32">
        <v>279</v>
      </c>
      <c r="P55" s="32">
        <v>329</v>
      </c>
      <c r="Q55" s="32"/>
      <c r="R55" s="32"/>
      <c r="S55" s="32"/>
      <c r="T55" s="32"/>
      <c r="U55" s="32"/>
      <c r="V55" s="32">
        <v>197</v>
      </c>
      <c r="W55" s="32">
        <v>378</v>
      </c>
      <c r="X55" s="32">
        <v>591</v>
      </c>
      <c r="Z55" s="32">
        <v>51.187560000000005</v>
      </c>
      <c r="AA55" s="32">
        <v>3836.5340627803307</v>
      </c>
      <c r="AB55" s="32">
        <v>40.776047206011498</v>
      </c>
      <c r="AC55" s="32">
        <v>4.406577206011498</v>
      </c>
      <c r="AD55" s="32">
        <v>36.36947</v>
      </c>
      <c r="AE55" s="32">
        <v>2786.1860239702282</v>
      </c>
      <c r="AF55" s="32">
        <v>2594.3789033083908</v>
      </c>
      <c r="AH55" s="32">
        <v>3836.5340627803307</v>
      </c>
      <c r="AI55" s="32">
        <v>360</v>
      </c>
      <c r="AJ55" s="32">
        <v>147</v>
      </c>
      <c r="AK55" s="32">
        <v>120</v>
      </c>
      <c r="AL55" s="32">
        <v>-191.67135564643857</v>
      </c>
      <c r="AM55" s="32">
        <v>2594.3789033083908</v>
      </c>
      <c r="AN55" s="32">
        <v>181</v>
      </c>
      <c r="AO55" s="32">
        <v>98</v>
      </c>
      <c r="AP55" s="32">
        <v>50</v>
      </c>
      <c r="AQ55" s="33">
        <v>1000000</v>
      </c>
      <c r="AR55" s="33">
        <v>-1000000</v>
      </c>
      <c r="AT55" s="33"/>
      <c r="AU55" s="33"/>
      <c r="AV55" s="33"/>
      <c r="AW55" s="32">
        <v>400</v>
      </c>
      <c r="AX55" s="32">
        <v>280</v>
      </c>
      <c r="AY55" s="32">
        <v>400</v>
      </c>
      <c r="BA55" s="33"/>
      <c r="BB55" s="33"/>
      <c r="BC55" s="33"/>
      <c r="BD55" s="32">
        <v>197</v>
      </c>
      <c r="BE55" s="32">
        <v>181</v>
      </c>
      <c r="BF55" s="32">
        <v>213</v>
      </c>
      <c r="BH55" s="32">
        <v>4463.5340627803307</v>
      </c>
      <c r="BI55" s="32"/>
      <c r="BJ55" s="32"/>
      <c r="BK55" s="32"/>
      <c r="BL55" s="32">
        <v>4863.5340627803307</v>
      </c>
      <c r="BM55" s="32">
        <v>5143.5340627803307</v>
      </c>
      <c r="BN55" s="32">
        <v>5543.5340627803307</v>
      </c>
      <c r="BP55" s="32">
        <v>2923.3789033083908</v>
      </c>
      <c r="BQ55" s="32"/>
      <c r="BR55" s="32"/>
      <c r="BS55" s="32"/>
      <c r="BT55" s="32">
        <v>3120.3789033083908</v>
      </c>
      <c r="BU55" s="32">
        <v>3301.3789033083908</v>
      </c>
      <c r="BV55" s="32">
        <v>3514.3789033083908</v>
      </c>
    </row>
    <row r="56" spans="1:74" x14ac:dyDescent="0.35">
      <c r="A56">
        <f t="shared" si="4"/>
        <v>2019</v>
      </c>
      <c r="B56" s="32">
        <v>339</v>
      </c>
      <c r="C56" s="32">
        <v>481</v>
      </c>
      <c r="D56" s="32">
        <v>589</v>
      </c>
      <c r="E56" s="32"/>
      <c r="F56" s="33"/>
      <c r="G56" s="33"/>
      <c r="H56" s="33"/>
      <c r="I56" s="32"/>
      <c r="J56" s="32">
        <v>399</v>
      </c>
      <c r="K56" s="32">
        <v>680</v>
      </c>
      <c r="L56" s="32">
        <v>1117</v>
      </c>
      <c r="N56" s="32">
        <v>174</v>
      </c>
      <c r="O56" s="32">
        <v>260</v>
      </c>
      <c r="P56" s="32">
        <v>311</v>
      </c>
      <c r="Q56" s="32"/>
      <c r="R56" s="32"/>
      <c r="S56" s="32"/>
      <c r="T56" s="32"/>
      <c r="U56" s="32"/>
      <c r="V56" s="32">
        <v>184</v>
      </c>
      <c r="W56" s="32">
        <v>374</v>
      </c>
      <c r="X56" s="32">
        <v>620</v>
      </c>
      <c r="Z56" s="32">
        <v>52.488370000000003</v>
      </c>
      <c r="AA56" s="32">
        <v>3889.0224327803307</v>
      </c>
      <c r="AB56" s="32">
        <v>39.212095739434801</v>
      </c>
      <c r="AC56" s="32">
        <v>4.5665257394348018</v>
      </c>
      <c r="AD56" s="32">
        <v>34.645569999999999</v>
      </c>
      <c r="AE56" s="32">
        <v>2825.3981197096632</v>
      </c>
      <c r="AF56" s="32">
        <v>2629.024473308391</v>
      </c>
      <c r="AH56" s="32">
        <v>3889.0224327803307</v>
      </c>
      <c r="AI56" s="32">
        <v>339</v>
      </c>
      <c r="AJ56" s="32">
        <v>142</v>
      </c>
      <c r="AK56" s="32">
        <v>108</v>
      </c>
      <c r="AL56" s="32">
        <v>-196.23788138587338</v>
      </c>
      <c r="AM56" s="32">
        <v>2629.024473308391</v>
      </c>
      <c r="AN56" s="32">
        <v>174</v>
      </c>
      <c r="AO56" s="32">
        <v>86</v>
      </c>
      <c r="AP56" s="32">
        <v>51</v>
      </c>
      <c r="AQ56" s="33">
        <v>1000000</v>
      </c>
      <c r="AR56" s="33">
        <v>-1000000</v>
      </c>
      <c r="AT56" s="33"/>
      <c r="AU56" s="33"/>
      <c r="AV56" s="33"/>
      <c r="AW56" s="32">
        <v>399</v>
      </c>
      <c r="AX56" s="32">
        <v>281</v>
      </c>
      <c r="AY56" s="32">
        <v>437</v>
      </c>
      <c r="BA56" s="33"/>
      <c r="BB56" s="33"/>
      <c r="BC56" s="33"/>
      <c r="BD56" s="32">
        <v>184</v>
      </c>
      <c r="BE56" s="32">
        <v>190</v>
      </c>
      <c r="BF56" s="32">
        <v>246</v>
      </c>
      <c r="BH56" s="32">
        <v>4478.0224327803307</v>
      </c>
      <c r="BI56" s="32"/>
      <c r="BJ56" s="32"/>
      <c r="BK56" s="32"/>
      <c r="BL56" s="32">
        <v>4877.0224327803307</v>
      </c>
      <c r="BM56" s="32">
        <v>5158.0224327803307</v>
      </c>
      <c r="BN56" s="32">
        <v>5595.0224327803307</v>
      </c>
      <c r="BP56" s="32">
        <v>2940.024473308391</v>
      </c>
      <c r="BQ56" s="32"/>
      <c r="BR56" s="32"/>
      <c r="BS56" s="32"/>
      <c r="BT56" s="32">
        <v>3124.024473308391</v>
      </c>
      <c r="BU56" s="32">
        <v>3314.024473308391</v>
      </c>
      <c r="BV56" s="32">
        <v>3560.024473308391</v>
      </c>
    </row>
    <row r="57" spans="1:74" x14ac:dyDescent="0.35">
      <c r="A57">
        <f t="shared" si="4"/>
        <v>2020</v>
      </c>
      <c r="B57" s="32">
        <v>262</v>
      </c>
      <c r="C57" s="32">
        <v>411</v>
      </c>
      <c r="D57" s="32">
        <v>490</v>
      </c>
      <c r="E57" s="32"/>
      <c r="F57" s="33"/>
      <c r="G57" s="33"/>
      <c r="H57" s="33"/>
      <c r="I57" s="32"/>
      <c r="J57" s="32">
        <v>377</v>
      </c>
      <c r="K57" s="32">
        <v>633</v>
      </c>
      <c r="L57" s="32">
        <v>1042</v>
      </c>
      <c r="N57" s="32">
        <v>133</v>
      </c>
      <c r="O57" s="32">
        <v>221</v>
      </c>
      <c r="P57" s="32">
        <v>280</v>
      </c>
      <c r="Q57" s="32"/>
      <c r="R57" s="32"/>
      <c r="S57" s="32"/>
      <c r="T57" s="32"/>
      <c r="U57" s="32"/>
      <c r="V57" s="32">
        <v>168</v>
      </c>
      <c r="W57" s="32">
        <v>339</v>
      </c>
      <c r="X57" s="32">
        <v>575</v>
      </c>
      <c r="Z57" s="32">
        <v>48.984390000000005</v>
      </c>
      <c r="AA57" s="32">
        <v>3938.0068227803308</v>
      </c>
      <c r="AB57" s="32">
        <v>39.318376385175114</v>
      </c>
      <c r="AC57" s="32">
        <v>4.3998963851751114</v>
      </c>
      <c r="AD57" s="32">
        <v>34.918480000000002</v>
      </c>
      <c r="AE57" s="32">
        <v>2864.7164960948385</v>
      </c>
      <c r="AF57" s="32">
        <v>2663.9429533083908</v>
      </c>
      <c r="AH57" s="32">
        <v>3938.0068227803308</v>
      </c>
      <c r="AI57" s="32">
        <v>262</v>
      </c>
      <c r="AJ57" s="32">
        <v>149</v>
      </c>
      <c r="AK57" s="32">
        <v>79</v>
      </c>
      <c r="AL57" s="32">
        <v>-200.63777777104849</v>
      </c>
      <c r="AM57" s="32">
        <v>2663.9429533083908</v>
      </c>
      <c r="AN57" s="32">
        <v>133</v>
      </c>
      <c r="AO57" s="32">
        <v>88</v>
      </c>
      <c r="AP57" s="32">
        <v>59</v>
      </c>
      <c r="AQ57" s="33">
        <v>1000000</v>
      </c>
      <c r="AR57" s="33">
        <v>-1000000</v>
      </c>
      <c r="AT57" s="33"/>
      <c r="AU57" s="33"/>
      <c r="AV57" s="33"/>
      <c r="AW57" s="32">
        <v>377</v>
      </c>
      <c r="AX57" s="32">
        <v>256</v>
      </c>
      <c r="AY57" s="32">
        <v>409</v>
      </c>
      <c r="BA57" s="33"/>
      <c r="BB57" s="33"/>
      <c r="BC57" s="33"/>
      <c r="BD57" s="32">
        <v>168</v>
      </c>
      <c r="BE57" s="32">
        <v>171</v>
      </c>
      <c r="BF57" s="32">
        <v>236</v>
      </c>
      <c r="BH57" s="32">
        <v>4428.0068227803313</v>
      </c>
      <c r="BI57" s="32"/>
      <c r="BJ57" s="32"/>
      <c r="BK57" s="32"/>
      <c r="BL57" s="32">
        <v>4805.0068227803313</v>
      </c>
      <c r="BM57" s="32">
        <v>5061.0068227803313</v>
      </c>
      <c r="BN57" s="32">
        <v>5470.0068227803313</v>
      </c>
      <c r="BP57" s="32">
        <v>2943.9429533083908</v>
      </c>
      <c r="BQ57" s="32"/>
      <c r="BR57" s="32"/>
      <c r="BS57" s="32"/>
      <c r="BT57" s="32">
        <v>3111.9429533083908</v>
      </c>
      <c r="BU57" s="32">
        <v>3282.9429533083908</v>
      </c>
      <c r="BV57" s="32">
        <v>3518.9429533083908</v>
      </c>
    </row>
    <row r="58" spans="1:74" x14ac:dyDescent="0.35">
      <c r="A58">
        <f t="shared" si="4"/>
        <v>2021</v>
      </c>
      <c r="B58" s="32">
        <v>237</v>
      </c>
      <c r="C58" s="32">
        <v>357</v>
      </c>
      <c r="D58" s="32">
        <v>426</v>
      </c>
      <c r="E58" s="32"/>
      <c r="F58" s="33"/>
      <c r="G58" s="33"/>
      <c r="H58" s="33"/>
      <c r="I58" s="32"/>
      <c r="J58" s="32">
        <v>370</v>
      </c>
      <c r="K58" s="32">
        <v>602</v>
      </c>
      <c r="L58" s="32">
        <v>981</v>
      </c>
      <c r="N58" s="32">
        <v>146</v>
      </c>
      <c r="O58" s="32">
        <v>213</v>
      </c>
      <c r="P58" s="32">
        <v>266</v>
      </c>
      <c r="Q58" s="32"/>
      <c r="R58" s="32"/>
      <c r="S58" s="32"/>
      <c r="T58" s="32"/>
      <c r="U58" s="32"/>
      <c r="V58" s="32">
        <v>160</v>
      </c>
      <c r="W58" s="32">
        <v>316</v>
      </c>
      <c r="X58" s="32">
        <v>528</v>
      </c>
      <c r="Z58" s="32">
        <v>40.863710000000005</v>
      </c>
      <c r="AA58" s="32">
        <v>3978.8705327803309</v>
      </c>
      <c r="AB58" s="32">
        <v>32.604414235020144</v>
      </c>
      <c r="AC58" s="32">
        <v>3.7415642350201459</v>
      </c>
      <c r="AD58" s="32">
        <v>28.862849999999998</v>
      </c>
      <c r="AE58" s="32">
        <v>2897.3209103298586</v>
      </c>
      <c r="AF58" s="32">
        <v>2692.8058033083908</v>
      </c>
      <c r="AH58" s="32">
        <v>3978.8705327803309</v>
      </c>
      <c r="AI58" s="32">
        <v>237</v>
      </c>
      <c r="AJ58" s="32">
        <v>120</v>
      </c>
      <c r="AK58" s="32">
        <v>69</v>
      </c>
      <c r="AL58" s="32">
        <v>-199.97944562089353</v>
      </c>
      <c r="AM58" s="32">
        <v>2692.8058033083908</v>
      </c>
      <c r="AN58" s="32">
        <v>146</v>
      </c>
      <c r="AO58" s="32">
        <v>67</v>
      </c>
      <c r="AP58" s="32">
        <v>53</v>
      </c>
      <c r="AQ58" s="33">
        <v>1000000</v>
      </c>
      <c r="AR58" s="33">
        <v>-1000000</v>
      </c>
      <c r="AT58" s="33"/>
      <c r="AU58" s="33"/>
      <c r="AV58" s="33"/>
      <c r="AW58" s="32">
        <v>370</v>
      </c>
      <c r="AX58" s="32">
        <v>232</v>
      </c>
      <c r="AY58" s="32">
        <v>379</v>
      </c>
      <c r="BA58" s="33"/>
      <c r="BB58" s="33"/>
      <c r="BC58" s="33"/>
      <c r="BD58" s="32">
        <v>160</v>
      </c>
      <c r="BE58" s="32">
        <v>156</v>
      </c>
      <c r="BF58" s="32">
        <v>212</v>
      </c>
      <c r="BH58" s="32">
        <v>4404.8705327803309</v>
      </c>
      <c r="BI58" s="32"/>
      <c r="BJ58" s="32"/>
      <c r="BK58" s="32"/>
      <c r="BL58" s="32">
        <v>4774.8705327803309</v>
      </c>
      <c r="BM58" s="32">
        <v>5006.8705327803309</v>
      </c>
      <c r="BN58" s="32">
        <v>5385.8705327803309</v>
      </c>
      <c r="BP58" s="32">
        <v>2958.8058033083908</v>
      </c>
      <c r="BQ58" s="32"/>
      <c r="BR58" s="32"/>
      <c r="BS58" s="32"/>
      <c r="BT58" s="32">
        <v>3118.8058033083908</v>
      </c>
      <c r="BU58" s="32">
        <v>3274.8058033083908</v>
      </c>
      <c r="BV58" s="32">
        <v>3486.8058033083908</v>
      </c>
    </row>
    <row r="59" spans="1:74" x14ac:dyDescent="0.35">
      <c r="A59">
        <f t="shared" si="4"/>
        <v>2022</v>
      </c>
      <c r="B59" s="32">
        <v>205</v>
      </c>
      <c r="C59" s="32">
        <v>313</v>
      </c>
      <c r="D59" s="32">
        <v>380</v>
      </c>
      <c r="E59" s="32"/>
      <c r="F59" s="33"/>
      <c r="G59" s="33"/>
      <c r="H59" s="33"/>
      <c r="I59" s="32"/>
      <c r="J59" s="32">
        <v>376</v>
      </c>
      <c r="K59" s="32">
        <v>612</v>
      </c>
      <c r="L59" s="32">
        <v>988</v>
      </c>
      <c r="N59" s="32">
        <v>131</v>
      </c>
      <c r="O59" s="32">
        <v>189</v>
      </c>
      <c r="P59" s="32">
        <v>231</v>
      </c>
      <c r="Q59" s="32"/>
      <c r="R59" s="32"/>
      <c r="S59" s="32"/>
      <c r="T59" s="32"/>
      <c r="U59" s="32"/>
      <c r="V59" s="32">
        <v>167</v>
      </c>
      <c r="W59" s="32">
        <v>315</v>
      </c>
      <c r="X59" s="32">
        <v>525</v>
      </c>
      <c r="Z59" s="32">
        <v>37.752209999999998</v>
      </c>
      <c r="AA59" s="32">
        <v>4016.622742780331</v>
      </c>
      <c r="AB59" s="32">
        <v>37.727690979999998</v>
      </c>
      <c r="AC59" s="32">
        <v>3.8424309800000032</v>
      </c>
      <c r="AD59" s="32">
        <v>33.885259999999995</v>
      </c>
      <c r="AE59" s="32">
        <v>2935.0486013098584</v>
      </c>
      <c r="AF59" s="32">
        <v>2726.6910633083908</v>
      </c>
      <c r="AH59" s="32">
        <v>4016.622742780331</v>
      </c>
      <c r="AI59" s="32">
        <v>205</v>
      </c>
      <c r="AJ59" s="32">
        <v>108</v>
      </c>
      <c r="AK59" s="32">
        <v>67</v>
      </c>
      <c r="AL59" s="32">
        <v>-200.0803123658734</v>
      </c>
      <c r="AM59" s="32">
        <v>2726.6910633083908</v>
      </c>
      <c r="AN59" s="32">
        <v>131</v>
      </c>
      <c r="AO59" s="32">
        <v>58</v>
      </c>
      <c r="AP59" s="32">
        <v>42</v>
      </c>
      <c r="AQ59" s="33">
        <v>1000000</v>
      </c>
      <c r="AR59" s="33">
        <v>-1000000</v>
      </c>
      <c r="AT59" s="33"/>
      <c r="AU59" s="33"/>
      <c r="AV59" s="33"/>
      <c r="AW59" s="32">
        <v>376</v>
      </c>
      <c r="AX59" s="32">
        <v>236</v>
      </c>
      <c r="AY59" s="32">
        <v>376</v>
      </c>
      <c r="BA59" s="33"/>
      <c r="BB59" s="33"/>
      <c r="BC59" s="33"/>
      <c r="BD59" s="32">
        <v>167</v>
      </c>
      <c r="BE59" s="32">
        <v>148</v>
      </c>
      <c r="BF59" s="32">
        <v>210</v>
      </c>
      <c r="BH59" s="32">
        <v>4396.6227427803315</v>
      </c>
      <c r="BI59" s="32"/>
      <c r="BJ59" s="32"/>
      <c r="BK59" s="32"/>
      <c r="BL59" s="32">
        <v>4772.6227427803315</v>
      </c>
      <c r="BM59" s="32">
        <v>5008.6227427803315</v>
      </c>
      <c r="BN59" s="32">
        <v>5384.6227427803315</v>
      </c>
      <c r="BP59" s="32">
        <v>2957.6910633083908</v>
      </c>
      <c r="BQ59" s="32"/>
      <c r="BR59" s="32"/>
      <c r="BS59" s="32"/>
      <c r="BT59" s="32">
        <v>3124.6910633083908</v>
      </c>
      <c r="BU59" s="32">
        <v>3272.6910633083908</v>
      </c>
      <c r="BV59" s="32">
        <v>3482.6910633083908</v>
      </c>
    </row>
    <row r="60" spans="1:74" x14ac:dyDescent="0.35">
      <c r="A60">
        <f t="shared" si="4"/>
        <v>2023</v>
      </c>
      <c r="B60" s="32">
        <v>196</v>
      </c>
      <c r="C60" s="32">
        <v>302</v>
      </c>
      <c r="D60" s="32">
        <v>359</v>
      </c>
      <c r="E60" s="32"/>
      <c r="F60" s="33"/>
      <c r="G60" s="33"/>
      <c r="H60" s="33"/>
      <c r="I60" s="32"/>
      <c r="J60" s="32">
        <v>341</v>
      </c>
      <c r="K60" s="32">
        <v>562</v>
      </c>
      <c r="L60" s="32">
        <v>909</v>
      </c>
      <c r="N60" s="32">
        <v>119</v>
      </c>
      <c r="O60" s="32">
        <v>173</v>
      </c>
      <c r="P60" s="32">
        <v>215</v>
      </c>
      <c r="Q60" s="32"/>
      <c r="R60" s="32"/>
      <c r="S60" s="32"/>
      <c r="T60" s="32"/>
      <c r="U60" s="32"/>
      <c r="V60" s="32">
        <v>157</v>
      </c>
      <c r="W60" s="32">
        <v>303</v>
      </c>
      <c r="X60" s="32">
        <v>504</v>
      </c>
      <c r="Z60" s="32">
        <v>33.445860000000003</v>
      </c>
      <c r="AA60" s="32">
        <v>4050.0686027803308</v>
      </c>
      <c r="AB60" s="32">
        <v>34.022772500000002</v>
      </c>
      <c r="AC60" s="32">
        <v>3.5676025000000031</v>
      </c>
      <c r="AD60" s="32">
        <v>30.455169999999999</v>
      </c>
      <c r="AE60" s="32">
        <v>2969.0713738098584</v>
      </c>
      <c r="AF60" s="32">
        <v>2757.1462333083909</v>
      </c>
      <c r="AH60" s="32">
        <v>4050.0686027803308</v>
      </c>
      <c r="AI60" s="32">
        <v>196</v>
      </c>
      <c r="AJ60" s="32">
        <v>106</v>
      </c>
      <c r="AK60" s="32">
        <v>57</v>
      </c>
      <c r="AL60" s="32">
        <v>-204.20538027104848</v>
      </c>
      <c r="AM60" s="32">
        <v>2757.1462333083909</v>
      </c>
      <c r="AN60" s="32">
        <v>119</v>
      </c>
      <c r="AO60" s="32">
        <v>54</v>
      </c>
      <c r="AP60" s="32">
        <v>42</v>
      </c>
      <c r="AQ60" s="33">
        <v>1000000</v>
      </c>
      <c r="AR60" s="33">
        <v>-1000000</v>
      </c>
      <c r="AT60" s="33"/>
      <c r="AU60" s="33"/>
      <c r="AV60" s="33"/>
      <c r="AW60" s="32">
        <v>341</v>
      </c>
      <c r="AX60" s="32">
        <v>221</v>
      </c>
      <c r="AY60" s="32">
        <v>347</v>
      </c>
      <c r="BA60" s="33"/>
      <c r="BB60" s="33"/>
      <c r="BC60" s="33"/>
      <c r="BD60" s="32">
        <v>157</v>
      </c>
      <c r="BE60" s="32">
        <v>146</v>
      </c>
      <c r="BF60" s="32">
        <v>201</v>
      </c>
      <c r="BH60" s="32">
        <v>4409.0686027803313</v>
      </c>
      <c r="BI60" s="32"/>
      <c r="BJ60" s="32"/>
      <c r="BK60" s="32"/>
      <c r="BL60" s="32">
        <v>4750.0686027803313</v>
      </c>
      <c r="BM60" s="32">
        <v>4971.0686027803313</v>
      </c>
      <c r="BN60" s="32">
        <v>5318.0686027803313</v>
      </c>
      <c r="BP60" s="32">
        <v>2972.1462333083909</v>
      </c>
      <c r="BQ60" s="32"/>
      <c r="BR60" s="32"/>
      <c r="BS60" s="32"/>
      <c r="BT60" s="32">
        <v>3129.1462333083909</v>
      </c>
      <c r="BU60" s="32">
        <v>3275.1462333083909</v>
      </c>
      <c r="BV60" s="32">
        <v>3476.1462333083909</v>
      </c>
    </row>
    <row r="61" spans="1:74" x14ac:dyDescent="0.35">
      <c r="B61" s="33"/>
      <c r="C61" s="33"/>
      <c r="D61" s="33"/>
      <c r="J61" s="32"/>
      <c r="K61" s="32"/>
      <c r="L61" s="32"/>
    </row>
    <row r="62" spans="1:74" x14ac:dyDescent="0.35">
      <c r="J62" s="32"/>
      <c r="K62" s="32"/>
      <c r="L62" s="32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Accessible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2024-09-10T14:30:28Z</dcterms:created>
  <dcterms:modified xsi:type="dcterms:W3CDTF">2024-10-23T09:49:10Z</dcterms:modified>
</cp:coreProperties>
</file>